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000" tabRatio="812" activeTab="1"/>
  </bookViews>
  <sheets>
    <sheet name="тех.умови, погодження , прийман" sheetId="6" r:id="rId1"/>
    <sheet name="відключення, підключення" sheetId="5" r:id="rId2"/>
    <sheet name="повірка промисл.ліч" sheetId="7" r:id="rId3"/>
    <sheet name="повірка ліч_нас" sheetId="4" r:id="rId4"/>
    <sheet name="пуск" sheetId="3" r:id="rId5"/>
    <sheet name="монтаж_демонтаж" sheetId="2" r:id="rId6"/>
    <sheet name="довідки" sheetId="1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_xlnm.Print_Area" localSheetId="6">довідки!$A$1:$F$21</definedName>
    <definedName name="_xlnm.Print_Area" localSheetId="5">монтаж_демонтаж!$A$1:$F$26</definedName>
    <definedName name="_xlnm.Print_Area" localSheetId="3">'повірка ліч_нас'!$A$1:$F$32</definedName>
    <definedName name="_xlnm.Print_Area" localSheetId="2">'повірка промисл.ліч'!$A$1:$F$31</definedName>
    <definedName name="_xlnm.Print_Area" localSheetId="4">пуск!$A$1:$F$28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7" l="1"/>
  <c r="D28" i="7"/>
  <c r="C28" i="7"/>
  <c r="E27" i="7"/>
  <c r="D27" i="7"/>
  <c r="C27" i="7"/>
  <c r="E26" i="7"/>
  <c r="D26" i="7"/>
  <c r="C26" i="7"/>
  <c r="E25" i="7"/>
  <c r="D25" i="7"/>
  <c r="C25" i="7"/>
  <c r="E24" i="7"/>
  <c r="D24" i="7"/>
  <c r="C24" i="7"/>
  <c r="E23" i="7"/>
  <c r="D23" i="7"/>
  <c r="C23" i="7"/>
  <c r="E22" i="7"/>
  <c r="D22" i="7"/>
  <c r="C22" i="7"/>
  <c r="E21" i="7"/>
  <c r="D21" i="7"/>
  <c r="C21" i="7"/>
  <c r="E20" i="7"/>
  <c r="D20" i="7"/>
  <c r="C20" i="7"/>
  <c r="E19" i="7"/>
  <c r="D19" i="7"/>
  <c r="C19" i="7"/>
  <c r="E18" i="7"/>
  <c r="D18" i="7"/>
  <c r="C18" i="7"/>
  <c r="E17" i="7"/>
  <c r="D17" i="7"/>
  <c r="C17" i="7"/>
  <c r="E16" i="7"/>
  <c r="D16" i="7"/>
  <c r="C16" i="7"/>
  <c r="E15" i="7"/>
  <c r="D15" i="7"/>
  <c r="C15" i="7"/>
  <c r="E26" i="6" l="1"/>
  <c r="F26" i="6" s="1"/>
  <c r="E25" i="6"/>
  <c r="F25" i="6" s="1"/>
  <c r="E24" i="6"/>
  <c r="F24" i="6" s="1"/>
  <c r="E23" i="6"/>
  <c r="F23" i="6" s="1"/>
  <c r="E22" i="6"/>
  <c r="F22" i="6" s="1"/>
  <c r="E21" i="6"/>
  <c r="F21" i="6" s="1"/>
  <c r="E20" i="6"/>
  <c r="F20" i="6" s="1"/>
  <c r="E19" i="6"/>
  <c r="F19" i="6" s="1"/>
  <c r="E18" i="6"/>
  <c r="F18" i="6" s="1"/>
  <c r="E17" i="6"/>
  <c r="F17" i="6" s="1"/>
  <c r="E16" i="6"/>
  <c r="F16" i="6" s="1"/>
  <c r="E15" i="6"/>
  <c r="F15" i="6" s="1"/>
  <c r="E14" i="6"/>
  <c r="F14" i="6" s="1"/>
  <c r="E13" i="6"/>
  <c r="F13" i="6" s="1"/>
  <c r="E12" i="6"/>
  <c r="F12" i="6" s="1"/>
  <c r="E11" i="6"/>
  <c r="F11" i="6" s="1"/>
  <c r="E29" i="4" l="1"/>
  <c r="D29" i="4"/>
  <c r="C29" i="4"/>
  <c r="E28" i="4"/>
  <c r="D28" i="4"/>
  <c r="C28" i="4"/>
  <c r="E27" i="4"/>
  <c r="D27" i="4"/>
  <c r="C27" i="4"/>
  <c r="E26" i="4"/>
  <c r="D26" i="4"/>
  <c r="C26" i="4"/>
  <c r="E25" i="4"/>
  <c r="D25" i="4"/>
  <c r="C25" i="4"/>
  <c r="E24" i="4"/>
  <c r="D24" i="4"/>
  <c r="C24" i="4"/>
  <c r="E23" i="4"/>
  <c r="D23" i="4"/>
  <c r="C23" i="4"/>
  <c r="E22" i="4"/>
  <c r="D22" i="4"/>
  <c r="C22" i="4"/>
  <c r="E21" i="4"/>
  <c r="D21" i="4"/>
  <c r="C21" i="4"/>
  <c r="E20" i="4"/>
  <c r="D20" i="4"/>
  <c r="C20" i="4"/>
  <c r="E19" i="4"/>
  <c r="D19" i="4"/>
  <c r="C19" i="4"/>
  <c r="E18" i="4"/>
  <c r="D18" i="4"/>
  <c r="C18" i="4"/>
  <c r="E17" i="4"/>
  <c r="D17" i="4"/>
  <c r="C17" i="4"/>
  <c r="E16" i="4"/>
  <c r="D16" i="4"/>
  <c r="C16" i="4"/>
  <c r="E15" i="4"/>
  <c r="D15" i="4"/>
  <c r="C15" i="4"/>
  <c r="E23" i="3"/>
  <c r="D23" i="3"/>
  <c r="C23" i="3"/>
  <c r="IU23" i="3" s="1"/>
  <c r="E22" i="3"/>
  <c r="D22" i="3"/>
  <c r="C22" i="3"/>
  <c r="IU22" i="3" s="1"/>
  <c r="E21" i="3"/>
  <c r="D21" i="3"/>
  <c r="C21" i="3"/>
  <c r="IU21" i="3" s="1"/>
  <c r="E20" i="3"/>
  <c r="D20" i="3"/>
  <c r="C20" i="3"/>
  <c r="IU20" i="3" s="1"/>
  <c r="E19" i="3"/>
  <c r="D19" i="3"/>
  <c r="C19" i="3"/>
  <c r="IU19" i="3" s="1"/>
  <c r="E18" i="3"/>
  <c r="D18" i="3"/>
  <c r="C18" i="3"/>
  <c r="IU18" i="3" s="1"/>
  <c r="E17" i="3"/>
  <c r="D17" i="3"/>
  <c r="C17" i="3"/>
  <c r="IU17" i="3" s="1"/>
  <c r="E16" i="3"/>
  <c r="D16" i="3"/>
  <c r="C16" i="3"/>
  <c r="IU16" i="3" s="1"/>
  <c r="E15" i="3"/>
  <c r="D15" i="3"/>
  <c r="C15" i="3"/>
  <c r="IU15" i="3" s="1"/>
  <c r="E14" i="3"/>
  <c r="D14" i="3"/>
  <c r="C14" i="3"/>
  <c r="IU14" i="3" s="1"/>
  <c r="C16" i="2"/>
  <c r="D16" i="2"/>
  <c r="E16" i="2"/>
  <c r="C17" i="2"/>
  <c r="D17" i="2"/>
  <c r="E17" i="2"/>
  <c r="C18" i="2"/>
  <c r="D18" i="2"/>
  <c r="E18" i="2"/>
  <c r="C19" i="2"/>
  <c r="D19" i="2"/>
  <c r="E19" i="2"/>
  <c r="C20" i="2"/>
  <c r="D20" i="2"/>
  <c r="E20" i="2"/>
  <c r="C21" i="2"/>
  <c r="D21" i="2"/>
  <c r="E21" i="2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<sst xmlns="http://schemas.openxmlformats.org/spreadsheetml/2006/main" count="374" uniqueCount="266">
  <si>
    <t>"Затверджую"</t>
  </si>
  <si>
    <t>Голова правління АТ "Чернівцігаз"</t>
  </si>
  <si>
    <t>_____________________В.Є.Горда</t>
  </si>
  <si>
    <t>"_____"______________ 2019 року</t>
  </si>
  <si>
    <t>ПРЕЙСКУРАНТ</t>
  </si>
  <si>
    <t>цін на видачу довідок про можливість встановлення газового обладнання для індивідуального опалення, можливості, наявності або відсутності газифікації і підготовку та видачу копій архівної документації на внутрішньобудинкову систему газопостачання об"єкту замовника</t>
  </si>
  <si>
    <t>Вводяться в дію з 01.12.2019 р.</t>
  </si>
  <si>
    <t>№</t>
  </si>
  <si>
    <t>Назва видів робіт ( послуг)</t>
  </si>
  <si>
    <t xml:space="preserve">Ціна без ПДВ, </t>
  </si>
  <si>
    <t xml:space="preserve"> ПДВ</t>
  </si>
  <si>
    <t xml:space="preserve">Ціна з ПДВ, </t>
  </si>
  <si>
    <t>Порядковий номер калькуляції</t>
  </si>
  <si>
    <t>п/п</t>
  </si>
  <si>
    <t>грн.</t>
  </si>
  <si>
    <t xml:space="preserve">Видача довідок про можливість встановлення газового обладнання для індивідуальго опалення, можливості, наявності або відсутності газифікації      </t>
  </si>
  <si>
    <t>1 - ВТВ</t>
  </si>
  <si>
    <t>Підготовка та видача копій архівної документації на внутрішньобудинкову систему газопостачання об"єкту замовника</t>
  </si>
  <si>
    <t>2 - ВТВ</t>
  </si>
  <si>
    <t xml:space="preserve">Начальник  відділу економічного планування                                                                     </t>
  </si>
  <si>
    <t>О.Андронійчук</t>
  </si>
  <si>
    <t>Начальник відділу економічного планування</t>
  </si>
  <si>
    <t>6 -2019-ВІ</t>
  </si>
  <si>
    <t>Проведення монтажу коректора об'єму газу після повірки (ремонту)</t>
  </si>
  <si>
    <t>5 -2019-ВІ</t>
  </si>
  <si>
    <t>Проведення демонтажу коректора об'єму газу на повірку (ремонт)</t>
  </si>
  <si>
    <t>4 -2019-ВІ</t>
  </si>
  <si>
    <t>Монтаж газового лічильника з смарткарткою (Gallus 2002) за заявкою споживача</t>
  </si>
  <si>
    <t>3 -2019-ВІ</t>
  </si>
  <si>
    <t>Демонтаж газового лічильника з смарткарткою (Gallus 2002) за заявкою споживача</t>
  </si>
  <si>
    <t>2 -2019-ВІ</t>
  </si>
  <si>
    <t>Монтаж газового лічильника за заявкою споживача (населення)</t>
  </si>
  <si>
    <t>1 -2019-ВІ</t>
  </si>
  <si>
    <t xml:space="preserve">Демонтаж газового лічильника за заявкою споживача (населення) </t>
  </si>
  <si>
    <t>на роботи з монтажу/демонтажу приладів обліку</t>
  </si>
  <si>
    <t>"____"___________2019 РОКУ</t>
  </si>
  <si>
    <t>__________________В.Є.Горда</t>
  </si>
  <si>
    <t>____________________В.Є.Горда</t>
  </si>
  <si>
    <t>"_____"______________ 2019року</t>
  </si>
  <si>
    <t xml:space="preserve"> цін на послуги з первинного пуску газу в газове обладнання </t>
  </si>
  <si>
    <t>вводяться в дію з 01.12.2019 р.</t>
  </si>
  <si>
    <t>Ціна без ПДВ (грн.)</t>
  </si>
  <si>
    <t xml:space="preserve"> ПДВ (грн.)</t>
  </si>
  <si>
    <t xml:space="preserve">Ціна з ПДВ (грн.) </t>
  </si>
  <si>
    <t>Первинний пуск газу в квартиру ч/з газ. лічильник готовим вузлом (розрахунок на 1 шт)</t>
  </si>
  <si>
    <t>1 -2019- ВТВ-СТН та ПЕ</t>
  </si>
  <si>
    <t>Первинний пуск газу до газових генераторів</t>
  </si>
  <si>
    <t>2 -2019- ВТВ-СТН та ПЕ</t>
  </si>
  <si>
    <t>Первинний пуск газу до дахових кондиціонерів</t>
  </si>
  <si>
    <t>3 -2019- ВТВ-СТН та ПЕ</t>
  </si>
  <si>
    <t>Первинний пуск газу до інфрачервоних випромінювачів</t>
  </si>
  <si>
    <t>4 -2019- ВТВ-СТН та ПЕ</t>
  </si>
  <si>
    <t>Первинний пуск газу до конвектора</t>
  </si>
  <si>
    <t>5 -2019- ВТВ-СТН та ПЕ</t>
  </si>
  <si>
    <t>Первинний пуск газу до опалювальної печі з УГОП</t>
  </si>
  <si>
    <t>6 -2019- ВТВ-СТН та ПЕ</t>
  </si>
  <si>
    <t>Первинний пуск газу до опалювального котла з автоматикою</t>
  </si>
  <si>
    <t>7 -2019- ВТВ-СТН та ПЕ</t>
  </si>
  <si>
    <t>Первинний пуск газу до проточного водонагрівача (газової колонки)</t>
  </si>
  <si>
    <t>8 -2019- ВТВ-СТН та ПЕ</t>
  </si>
  <si>
    <t>Первинний пуск газу до газової плити</t>
  </si>
  <si>
    <t>9 -2019- ВТВ-СТН та ПЕ</t>
  </si>
  <si>
    <t>Опломбування газового вводу (розрахунок на 1 шт.)</t>
  </si>
  <si>
    <t>10 -2019- ВТВ-СТН та ПЕ</t>
  </si>
  <si>
    <t>Начальник  відділу економічного планування</t>
  </si>
  <si>
    <t xml:space="preserve">О.Андронійчук </t>
  </si>
  <si>
    <t xml:space="preserve">цін на роботи та послуги з ремонту і обслуговування приладів обліку </t>
  </si>
  <si>
    <t>ПДВ (грн.)</t>
  </si>
  <si>
    <t>Ціна з ПДВ (грн.)</t>
  </si>
  <si>
    <t>Проведення перевірки побутового мембранного лічильника газу типорозміру G1,5; G2,5; G4; G6; G10</t>
  </si>
  <si>
    <t xml:space="preserve">Проведення перевірки побутового лічильника газу ротаційного типу </t>
  </si>
  <si>
    <r>
      <t xml:space="preserve">Проведення повірки  мембраних газових  лічильників  G1,6; G2,5; G4; G6 , (з використанням послуг Буковинастандартметрологія, </t>
    </r>
    <r>
      <rPr>
        <sz val="20"/>
        <color indexed="10"/>
        <rFont val="Times New Roman"/>
        <family val="1"/>
        <charset val="204"/>
      </rPr>
      <t>договір від  30.01.2019 року № 47-01 Т/38A580-814-19)</t>
    </r>
  </si>
  <si>
    <t>1 -2019-ВЛВ</t>
  </si>
  <si>
    <t>Проведення повірки  мембраних газових лічильників    G16, G25, (з використанням послуг Буковинастандартметрологія, договір від  30.01.2019 року № 47-01 Т/38A580-814-19)</t>
  </si>
  <si>
    <t>2 -2019-ВЛВ</t>
  </si>
  <si>
    <t>Проведення повірки мембраних газових лічильників G10, (з використанням послуг Буковинастандартметрологія, договір від  30.01.2019 року № 47-01 Т/38A580-814-19)</t>
  </si>
  <si>
    <t>3 -2019-ВЛВ</t>
  </si>
  <si>
    <t>Проведення повірки роторних газових лічильників  G2,5;G4;G6;G10, (з використанням послуг Буковинастандартметрологія, договір від  30.01.2019 року № 47-01 Т/38A580-814-19)</t>
  </si>
  <si>
    <t>4 -2019-ВЛВ</t>
  </si>
  <si>
    <t>Проведення повірки роторних газових лічильників    G 16; G25 марки РГА,Темпо, GSM, (з використанням послуг Буковинастандартметрологія, договір від  30.01.2019 року № 47-01 Т/38A580-814-19)</t>
  </si>
  <si>
    <t>5 -2019-ВЛВ</t>
  </si>
  <si>
    <t>Проведення повірки  роторних газових лічильників   G - 10 GSM, (з використанням послуг Буковинастандартметрологія, договір від  30.01.2019 року № 47-01 Т/38A580-814-19)</t>
  </si>
  <si>
    <t>6 -2019-ВЛВ</t>
  </si>
  <si>
    <t>Заміна батареї коректора об'єму газу</t>
  </si>
  <si>
    <t>7 -2019-ВЛВ</t>
  </si>
  <si>
    <t>Технічне обслуговування промислових  лічильників газу   G-16;  G-25 марки РГА,Темпо, GSM,    G-10 GSM</t>
  </si>
  <si>
    <t>8 -2019-ВЛВ</t>
  </si>
  <si>
    <t>Дрібний ремонт газового лічильника (мембраний лічильник типу G-1,6, G-2,5, G-4, G-6),(з використанням послуг Буковинастандартметрологія, договір від  30.01.2019 року № 47-01 Т/38A580-814-19)</t>
  </si>
  <si>
    <t>9 -2019-ВЛВ</t>
  </si>
  <si>
    <t>Середній ремонт газового лічильника (мембраний лічильник типу G-1,6,G-2,5, G-4, G-6),(з використанням послуг Буковинастандартметрологія, договір від  30.01.2019 року № 47-01 Т/38A580-814-19)</t>
  </si>
  <si>
    <t>10 -2019-ВЛВ</t>
  </si>
  <si>
    <t>Складний ремонт газового лічильника (мембраний лічильник типу G-1,6, G-2,5, G-4, G-6),(з використанням послуг Буковинастандартметрологія, договір від  30.01.2019 року № 47-01 Т/38A580-814-19)</t>
  </si>
  <si>
    <t>11 -2019-ВЛВ</t>
  </si>
  <si>
    <t>Проведення експертизи лічильника газу мембранного типу (з використанням послуг Буковинастандартметрологія, договір від  30.01.2019 року № 47-01 Т/38A580-814-19)</t>
  </si>
  <si>
    <t>12 -2019-ВЛВ</t>
  </si>
  <si>
    <t>Проведення експертизи лічильника газу роторного типу (з використанням послуг Буковинастандартметрологія, договір від  30.01.2019 року № 47-01 Т/38A580-814-19)</t>
  </si>
  <si>
    <t>13 -2019-ВЛВ</t>
  </si>
  <si>
    <t>Проведення експертизи лічильника газу роторного типу з демонтажем-монтажем лічильника (з використанням послуг Буковинастандартметрологія, договір від  30.01.2019 року № 47-01 Т/38A580-814-19)</t>
  </si>
  <si>
    <t>14 -2019-ВЛВ</t>
  </si>
  <si>
    <t>Проведення експертизи лічильника газу мембранного типу з демонтажем-монтажем лічильника (з використанням послуг Буковинастандартметрологія, договір від  30.01.2019 року № 47-01 Т/38A580-814-19)</t>
  </si>
  <si>
    <t>15 -2019-ВЛВ</t>
  </si>
  <si>
    <t>Додаток 1</t>
  </si>
  <si>
    <t>________________Горда В.Є.</t>
  </si>
  <si>
    <t>ПРЕЙКУРАНТ</t>
  </si>
  <si>
    <t>з 01.10.2019</t>
  </si>
  <si>
    <t>№п/п</t>
  </si>
  <si>
    <t>Вид послуги</t>
  </si>
  <si>
    <t>Вид підпослуги</t>
  </si>
  <si>
    <t>Вартість послуги без ПДВ</t>
  </si>
  <si>
    <t xml:space="preserve"> ПДВ (20%)</t>
  </si>
  <si>
    <t>Вартість послуги з ПДВ (грн.)</t>
  </si>
  <si>
    <t>1.1.</t>
  </si>
  <si>
    <t>Припинення газопостачання на об"єкт споживача шляхом перекриття вимикаючого пристрою з встановленням інвентарної заглушки та опломбуванням, нормальні умови</t>
  </si>
  <si>
    <t xml:space="preserve">    Д      до 50 мм</t>
  </si>
  <si>
    <t xml:space="preserve">    Д     65-150 мм</t>
  </si>
  <si>
    <t xml:space="preserve">    Д     200-300 мм</t>
  </si>
  <si>
    <t xml:space="preserve">    Д     350-500 мм</t>
  </si>
  <si>
    <t xml:space="preserve">    Д    більше 500 мм</t>
  </si>
  <si>
    <t>Припинення газопостачання на об'єкт споживача шляхом перекриття вимикаючого пристрою з встановленням інвентарної заглушки та опломбуванням на висоті з приставної драбини</t>
  </si>
  <si>
    <t xml:space="preserve">    Д      200-300 мм</t>
  </si>
  <si>
    <t>Припинення газопостачання на об'єкт споживача шляхом перекриття вимикаючого пристрою з встановленням інвентарної заглушки та опломбуванням в газовому колодязі</t>
  </si>
  <si>
    <t>1.2.</t>
  </si>
  <si>
    <t>Припинення газопостачання на об'єкт споживача шляхом перекриття вимикаючого пристрою  та опломбуванням, нормальні умови</t>
  </si>
  <si>
    <t>Припинення газопостачання на об'єкт споживача шляхом перекриття вимикаючого пристрою та опломбуванням на висоті з приставної драбини</t>
  </si>
  <si>
    <t>Припинення газопостачання на об'єкт споживача шляхом перекриття вимикаючого пристрою та опломбуванням в газовому колодязі</t>
  </si>
  <si>
    <t>1.3.</t>
  </si>
  <si>
    <t>2.1.</t>
  </si>
  <si>
    <t>Відновлення газопостачання на об'єкт споживача шляхом відкриття вимикаючого пристрою, зняття інвентарної заглушки та розпломбування, нормальні умови</t>
  </si>
  <si>
    <t>Відновлення газопостачання на об'єкт споживача шляхом відкриття вимикаючого пристрою, зняття інвентарної заглушки та розпломбування на висоті з приставної драбини</t>
  </si>
  <si>
    <t>Відновлення газопостачання на об'єкт споживача шляхом відкриття вимикаючого пристрою, зняття інвентарної заглушки та розпломбування в газовому колодязі</t>
  </si>
  <si>
    <t>2.2.</t>
  </si>
  <si>
    <t>Відновлення газопостачання на об'єкт споживача шляхом відкриття вимикаючого пристрою та зняття пломби, нормальні умови</t>
  </si>
  <si>
    <t>Відновлення газопостачання на об'єкт споживача шляхом відкриття вимикаючого пристрою та зняття пломби на висоті з приставної драбини на висоті</t>
  </si>
  <si>
    <t>Відновлення газопостачання на об'єкт споживача шляхом відкриття вимикаючого пристрою та зняття пломби в газовому колодязі</t>
  </si>
  <si>
    <t>Андронійчук О.І.</t>
  </si>
  <si>
    <t xml:space="preserve">Калькуляція </t>
  </si>
  <si>
    <t xml:space="preserve">вартості робіт з припинення та відновлення газопостачання </t>
  </si>
  <si>
    <t>№ з/п</t>
  </si>
  <si>
    <t>Найменування робіт</t>
  </si>
  <si>
    <t>Вартість, грн без ПДВ</t>
  </si>
  <si>
    <t>1.</t>
  </si>
  <si>
    <t>1.4.</t>
  </si>
  <si>
    <t>1.5.</t>
  </si>
  <si>
    <t>2.</t>
  </si>
  <si>
    <t>2.3.</t>
  </si>
  <si>
    <t>2.4.</t>
  </si>
  <si>
    <t>2.5.</t>
  </si>
  <si>
    <t>3.</t>
  </si>
  <si>
    <t>3.1.</t>
  </si>
  <si>
    <t>3.2.</t>
  </si>
  <si>
    <t>3.3.</t>
  </si>
  <si>
    <t>3.4.</t>
  </si>
  <si>
    <t>3.5.</t>
  </si>
  <si>
    <t>4.</t>
  </si>
  <si>
    <t>4.1.</t>
  </si>
  <si>
    <t>4.2.</t>
  </si>
  <si>
    <t>4.3.</t>
  </si>
  <si>
    <t>4.4.</t>
  </si>
  <si>
    <t>4.5.</t>
  </si>
  <si>
    <t>5.</t>
  </si>
  <si>
    <t>5.1.</t>
  </si>
  <si>
    <t>5.2.</t>
  </si>
  <si>
    <t>5.3.</t>
  </si>
  <si>
    <t>5.4.</t>
  </si>
  <si>
    <t>5.5.</t>
  </si>
  <si>
    <t>6.</t>
  </si>
  <si>
    <t>6.1.</t>
  </si>
  <si>
    <t>6.2.</t>
  </si>
  <si>
    <t>6.3.</t>
  </si>
  <si>
    <t>6.4.</t>
  </si>
  <si>
    <t>6.5.</t>
  </si>
  <si>
    <t>7.</t>
  </si>
  <si>
    <t>7.1.</t>
  </si>
  <si>
    <t>7.2.</t>
  </si>
  <si>
    <t>7.3.</t>
  </si>
  <si>
    <t>7.4.</t>
  </si>
  <si>
    <t>7.5.</t>
  </si>
  <si>
    <t>8.</t>
  </si>
  <si>
    <t>8.1.</t>
  </si>
  <si>
    <t>8.2.</t>
  </si>
  <si>
    <t>8.3.</t>
  </si>
  <si>
    <t>8.4.</t>
  </si>
  <si>
    <t>8.5.</t>
  </si>
  <si>
    <t>9.</t>
  </si>
  <si>
    <t>9.1.</t>
  </si>
  <si>
    <t>9.2.</t>
  </si>
  <si>
    <t>9.3.</t>
  </si>
  <si>
    <t>9.4.</t>
  </si>
  <si>
    <t>9.5.</t>
  </si>
  <si>
    <t>10.</t>
  </si>
  <si>
    <t>10.1.</t>
  </si>
  <si>
    <t>10.2.</t>
  </si>
  <si>
    <t>10.3.</t>
  </si>
  <si>
    <t>10.4.</t>
  </si>
  <si>
    <t>10.5.</t>
  </si>
  <si>
    <t>11.</t>
  </si>
  <si>
    <t>11.1.</t>
  </si>
  <si>
    <t>11.2.</t>
  </si>
  <si>
    <t>11.3.</t>
  </si>
  <si>
    <t>11.4.</t>
  </si>
  <si>
    <t>11.5.</t>
  </si>
  <si>
    <t>12.</t>
  </si>
  <si>
    <t>12.1.</t>
  </si>
  <si>
    <t>12.2.</t>
  </si>
  <si>
    <t>12.3.</t>
  </si>
  <si>
    <t>12.4.</t>
  </si>
  <si>
    <t>12.5.</t>
  </si>
  <si>
    <t xml:space="preserve">*Примітка: вартість робіт, що не увійшли до даного переліку розраховуються окремо. </t>
  </si>
  <si>
    <t>Голова правління ПАТ "Чернівцігаз"</t>
  </si>
  <si>
    <t>"_____"____________ 2019 року</t>
  </si>
  <si>
    <t xml:space="preserve"> цін на монопольні платні  послуги ПАТ  "Чернівцігаз" у відповідності до «Кодексу газорозподільних систем» та  «Методології встановлення плати за приєднання до газотранспортних і газорозподільних систем» </t>
  </si>
  <si>
    <t>вводиться в дію з 01.12.2019року</t>
  </si>
  <si>
    <t>Надання  технічних умов приєднання або реконструкції вузла обліку газу</t>
  </si>
  <si>
    <t>На газифікацію об'єктів виробничого і невиробничого призначення (приєднання до газових мереж юридичних осіб)</t>
  </si>
  <si>
    <t>На реконструкцію та внутрішнє газопостачання об'єктів виробничого і невиробничого призначення (юридичних осіб)</t>
  </si>
  <si>
    <t>На газифікацію індивідуальних житлових будинків і квартир (приєднання до газових мереж фізичних осіб)</t>
  </si>
  <si>
    <t>На реконструкцію та внутрішнє газопостачання індивідуальних житлових будинків і квартир (фізичних осіб)</t>
  </si>
  <si>
    <t>На реконструкцію системи газопостачання багатоквартирних житлових будинків з встановленням індивідуального опалення</t>
  </si>
  <si>
    <t>Погодження у випадках, передбачених Кодексом газорозподільних систем або Кодексом транспортної системи, проектної документації на відповідність наданим технічним умовам та чиним нормативно-правовим актам</t>
  </si>
  <si>
    <t>Погодження ПТД на газифікацію об`єктів виробничого  і невиробничого призначення (приєднання до газових мереж юридичних осіб)</t>
  </si>
  <si>
    <t>Погодження ПТД на реконструкцію систем газопостачання  об`єктів виробничого і невиробничого призначення (юридичних осіб)</t>
  </si>
  <si>
    <t>Погодження ПТД на газифікацію індивідуальних житлових будинків і квартир  (приєднання до газових мереж фізичних осіб)</t>
  </si>
  <si>
    <t>Погодження ПТД на реконструкцію систем газопостачання індивідуальних житлових будинків і квартир (фізичних осіб)</t>
  </si>
  <si>
    <t>Погодження проектної документації на газифікацію об`єктів, багатоквартирні будинки.</t>
  </si>
  <si>
    <t>Об'єктів нової газифікації для фізичних осіб</t>
  </si>
  <si>
    <t>Об'єктів нової газифікації для юридичних осіб</t>
  </si>
  <si>
    <t>Об'єктів після реконструкції для фізичних осіб</t>
  </si>
  <si>
    <t>Об'єктів після реконструкції для юридичних осіб</t>
  </si>
  <si>
    <t>Оформлення та нагляд за роботами в охороній зоні газорозподільних мереж</t>
  </si>
  <si>
    <t>Виконання обслуговування місць розкопок в зоні проходження газопроводу - 1 послуга</t>
  </si>
  <si>
    <t>Нагляд за роботами (вартість  1 год.)</t>
  </si>
  <si>
    <r>
      <t>Прийняття в експлуатацію об</t>
    </r>
    <r>
      <rPr>
        <b/>
        <sz val="10"/>
        <rFont val="Arial"/>
        <family val="2"/>
        <charset val="204"/>
      </rPr>
      <t>'</t>
    </r>
    <r>
      <rPr>
        <b/>
        <sz val="10"/>
        <rFont val="Arial Cyr"/>
        <charset val="204"/>
      </rPr>
      <t>єктів газопостачання (включаючи  вузол обліку  як комерційний)</t>
    </r>
  </si>
  <si>
    <t>"_____"______________ 2021 року</t>
  </si>
  <si>
    <t>на проведення технічного обслуговування та повірки промислових лічильників</t>
  </si>
  <si>
    <t>вводяться в дію з 01.11.2021 р.</t>
  </si>
  <si>
    <t>люд/год</t>
  </si>
  <si>
    <t xml:space="preserve">Повірка лічильників газу марки КВР-1, КВТ-1                 </t>
  </si>
  <si>
    <t>1 -2021-ВЛВ</t>
  </si>
  <si>
    <t xml:space="preserve">Повірка  промислових лічильників газу марки Курс 01  та аналогічні        </t>
  </si>
  <si>
    <t>2 -2021-ВЛВ</t>
  </si>
  <si>
    <t xml:space="preserve">Повірка  промислових лічильників газу марки РГ-К, TZ/FLUXI  G  650-200,1000-200,1600-200                   </t>
  </si>
  <si>
    <t>3 -2021-ВЛВ</t>
  </si>
  <si>
    <t xml:space="preserve">Повірка  промислових лічильників газу марки РГ-К, TZ/FLUXI  G  400-150,650-150,1000-150          </t>
  </si>
  <si>
    <t>4 -2021-ВЛВ</t>
  </si>
  <si>
    <t xml:space="preserve">Повірка  промислових лічильників газу марки РГ-К, TZ/FLUXI  G  160-100, 25-100,400-100              </t>
  </si>
  <si>
    <t>5 -2021-ВЛВ</t>
  </si>
  <si>
    <t xml:space="preserve">Повірка  промислових лічильників газу марки РГ-К, TZ/FLUXI  G 100-80, 160-80, 250-80                  </t>
  </si>
  <si>
    <t>6 -2021-ВЛВ</t>
  </si>
  <si>
    <t xml:space="preserve">Повірка  промислових лічильників газу марки РГ-К, G-1000       </t>
  </si>
  <si>
    <t>7 -2021-ВЛВ</t>
  </si>
  <si>
    <t xml:space="preserve">Повірка  промислових лічильників газу марки РГ-К, DELTA,G-650        </t>
  </si>
  <si>
    <t>8 -2021-ВЛВ</t>
  </si>
  <si>
    <t xml:space="preserve">Повірка  промислових лічильників газу марки РГ-К, DELTA,    G-400   </t>
  </si>
  <si>
    <t>9 -2021-ВЛВ</t>
  </si>
  <si>
    <t xml:space="preserve">Повірка  промислових лічильників газу марки РГ-К,РГС, Темп,GMS, DELTA G, RABO    G-250                      </t>
  </si>
  <si>
    <t>10 -2021-ВЛВ</t>
  </si>
  <si>
    <t xml:space="preserve">Повірка  промислових лічильників газу марки РГ-К,РГС, Темп,GMS, DELTA G, RABO G-65-G-160              </t>
  </si>
  <si>
    <t>11 -2021-ВЛВ</t>
  </si>
  <si>
    <t>Повірка  промислових лічильників газу марки РГ-К,РГС, Темп,GMS, DELTA G, RABO G-10 -G-40</t>
  </si>
  <si>
    <t>12 -2021-ВЛВ</t>
  </si>
  <si>
    <t>Технічне обслуговування промислових лічильників газу G-10 - G-1600 марки РГ-К,РГС,ЛГ-К, TZ/FLUXI Темп,GMS, DELTA G, RABO Курс (роторного, турбінного та ультразвукового типів)</t>
  </si>
  <si>
    <t>13 -2021-ВЛВ</t>
  </si>
  <si>
    <t xml:space="preserve">Повірка коректора об'єму газу </t>
  </si>
  <si>
    <t>14 -2021-ВЛВ</t>
  </si>
  <si>
    <t>Начальник ФЕВ</t>
  </si>
  <si>
    <t xml:space="preserve">О.І.Андронійчук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</si>
</sst>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24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1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name val="Arial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"/>
      <family val="2"/>
      <charset val="204"/>
    </font>
    <font>
      <sz val="10"/>
      <name val="Arial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sz val="20"/>
      <color indexed="10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Times New Roman"/>
      <family val="1"/>
      <charset val="204"/>
    </font>
    <font>
      <b/>
      <sz val="10"/>
      <name val="Arial Cyr"/>
      <charset val="204"/>
    </font>
    <font>
      <sz val="11"/>
      <name val="Arial Narrow"/>
      <family val="2"/>
      <charset val="204"/>
    </font>
    <font>
      <b/>
      <sz val="10"/>
      <name val="Arial Narrow"/>
      <family val="2"/>
      <charset val="204"/>
    </font>
    <font>
      <b/>
      <sz val="11"/>
      <color rgb="FF000000"/>
      <name val="Arial Narrow"/>
      <family val="2"/>
      <charset val="204"/>
    </font>
    <font>
      <sz val="14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b/>
      <sz val="12"/>
      <name val="Arial Narrow"/>
      <family val="2"/>
      <charset val="204"/>
    </font>
    <font>
      <sz val="14"/>
      <name val="Arial Cyr"/>
      <charset val="204"/>
    </font>
    <font>
      <b/>
      <sz val="14"/>
      <name val="Arial Narrow"/>
      <family val="2"/>
      <charset val="204"/>
    </font>
    <font>
      <b/>
      <sz val="11"/>
      <name val="Arial Cyr"/>
      <charset val="204"/>
    </font>
    <font>
      <b/>
      <sz val="10"/>
      <name val="Arial"/>
      <family val="2"/>
      <charset val="204"/>
    </font>
    <font>
      <sz val="10"/>
      <color rgb="FFFF0000"/>
      <name val="Arial Cyr"/>
      <charset val="204"/>
    </font>
    <font>
      <sz val="10"/>
      <name val="Arial Cyr"/>
      <charset val="204"/>
    </font>
    <font>
      <sz val="16"/>
      <color rgb="FFFFFF00"/>
      <name val="Times New Roman"/>
      <family val="1"/>
      <charset val="204"/>
    </font>
    <font>
      <b/>
      <sz val="22"/>
      <name val="Times New Roman"/>
      <family val="1"/>
    </font>
    <font>
      <sz val="14"/>
      <color rgb="FFFFFF00"/>
      <name val="Times New Roman"/>
      <family val="1"/>
      <charset val="204"/>
    </font>
    <font>
      <sz val="2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gray125">
        <bgColor theme="0" tint="-0.14999847407452621"/>
      </patternFill>
    </fill>
    <fill>
      <patternFill patternType="gray125">
        <bgColor indexed="22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9" fillId="0" borderId="0"/>
  </cellStyleXfs>
  <cellXfs count="314">
    <xf numFmtId="0" fontId="0" fillId="0" borderId="0" xfId="0"/>
    <xf numFmtId="0" fontId="0" fillId="0" borderId="0" xfId="0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wrapText="1"/>
    </xf>
    <xf numFmtId="2" fontId="9" fillId="0" borderId="9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9" fillId="0" borderId="12" xfId="1" applyFont="1" applyBorder="1" applyAlignment="1">
      <alignment horizontal="left" wrapText="1"/>
    </xf>
    <xf numFmtId="2" fontId="9" fillId="0" borderId="12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3" fillId="0" borderId="0" xfId="0" applyFont="1"/>
    <xf numFmtId="0" fontId="10" fillId="0" borderId="0" xfId="0" applyFont="1"/>
    <xf numFmtId="0" fontId="15" fillId="0" borderId="0" xfId="2" applyFont="1"/>
    <xf numFmtId="0" fontId="15" fillId="0" borderId="0" xfId="2" applyFont="1" applyAlignment="1">
      <alignment horizontal="center"/>
    </xf>
    <xf numFmtId="0" fontId="15" fillId="0" borderId="0" xfId="2" applyFont="1" applyBorder="1"/>
    <xf numFmtId="0" fontId="16" fillId="0" borderId="0" xfId="2" applyFont="1"/>
    <xf numFmtId="0" fontId="8" fillId="0" borderId="0" xfId="2" applyFont="1"/>
    <xf numFmtId="0" fontId="16" fillId="0" borderId="0" xfId="2" applyFont="1" applyBorder="1" applyAlignment="1">
      <alignment horizontal="center"/>
    </xf>
    <xf numFmtId="2" fontId="16" fillId="0" borderId="0" xfId="2" applyNumberFormat="1" applyFont="1" applyBorder="1" applyAlignment="1">
      <alignment horizontal="center" wrapText="1"/>
    </xf>
    <xf numFmtId="0" fontId="16" fillId="0" borderId="0" xfId="2" applyFont="1" applyFill="1" applyBorder="1" applyAlignment="1">
      <alignment wrapText="1"/>
    </xf>
    <xf numFmtId="0" fontId="16" fillId="0" borderId="0" xfId="2" applyFont="1" applyBorder="1" applyAlignment="1">
      <alignment horizontal="center" vertical="top" wrapText="1"/>
    </xf>
    <xf numFmtId="0" fontId="16" fillId="0" borderId="13" xfId="2" applyFont="1" applyBorder="1" applyAlignment="1">
      <alignment horizontal="center"/>
    </xf>
    <xf numFmtId="2" fontId="16" fillId="0" borderId="12" xfId="2" applyNumberFormat="1" applyFont="1" applyBorder="1" applyAlignment="1">
      <alignment horizontal="center" wrapText="1"/>
    </xf>
    <xf numFmtId="0" fontId="16" fillId="0" borderId="12" xfId="2" applyFont="1" applyFill="1" applyBorder="1" applyAlignment="1">
      <alignment wrapText="1"/>
    </xf>
    <xf numFmtId="0" fontId="16" fillId="0" borderId="11" xfId="2" applyFont="1" applyBorder="1" applyAlignment="1">
      <alignment horizontal="center" vertical="top" wrapText="1"/>
    </xf>
    <xf numFmtId="0" fontId="16" fillId="0" borderId="14" xfId="2" applyFont="1" applyBorder="1" applyAlignment="1">
      <alignment horizontal="center"/>
    </xf>
    <xf numFmtId="2" fontId="16" fillId="0" borderId="15" xfId="2" applyNumberFormat="1" applyFont="1" applyBorder="1" applyAlignment="1">
      <alignment horizontal="center" wrapText="1"/>
    </xf>
    <xf numFmtId="0" fontId="16" fillId="0" borderId="15" xfId="2" applyFont="1" applyFill="1" applyBorder="1" applyAlignment="1">
      <alignment wrapText="1"/>
    </xf>
    <xf numFmtId="0" fontId="16" fillId="0" borderId="16" xfId="2" applyFont="1" applyBorder="1" applyAlignment="1">
      <alignment horizontal="center" vertical="top" wrapText="1"/>
    </xf>
    <xf numFmtId="0" fontId="16" fillId="0" borderId="15" xfId="2" applyFont="1" applyBorder="1" applyAlignment="1">
      <alignment horizontal="justify" wrapText="1"/>
    </xf>
    <xf numFmtId="0" fontId="16" fillId="0" borderId="15" xfId="2" applyFont="1" applyFill="1" applyBorder="1" applyAlignment="1">
      <alignment horizontal="justify" wrapText="1"/>
    </xf>
    <xf numFmtId="2" fontId="16" fillId="0" borderId="17" xfId="2" applyNumberFormat="1" applyFont="1" applyBorder="1" applyAlignment="1">
      <alignment horizontal="center" wrapText="1"/>
    </xf>
    <xf numFmtId="0" fontId="16" fillId="0" borderId="17" xfId="2" applyFont="1" applyFill="1" applyBorder="1" applyAlignment="1">
      <alignment horizontal="justify" wrapText="1"/>
    </xf>
    <xf numFmtId="0" fontId="16" fillId="0" borderId="18" xfId="2" applyFont="1" applyBorder="1" applyAlignment="1">
      <alignment horizontal="center" vertical="top" wrapText="1"/>
    </xf>
    <xf numFmtId="0" fontId="8" fillId="3" borderId="19" xfId="2" applyFont="1" applyFill="1" applyBorder="1" applyAlignment="1">
      <alignment horizontal="center" wrapText="1"/>
    </xf>
    <xf numFmtId="0" fontId="8" fillId="3" borderId="20" xfId="2" applyFont="1" applyFill="1" applyBorder="1" applyAlignment="1">
      <alignment horizontal="center" wrapText="1"/>
    </xf>
    <xf numFmtId="0" fontId="8" fillId="3" borderId="21" xfId="2" applyFont="1" applyFill="1" applyBorder="1" applyAlignment="1">
      <alignment horizontal="center" wrapText="1"/>
    </xf>
    <xf numFmtId="0" fontId="8" fillId="0" borderId="12" xfId="2" applyFont="1" applyBorder="1" applyAlignment="1">
      <alignment horizontal="center" wrapText="1"/>
    </xf>
    <xf numFmtId="0" fontId="8" fillId="0" borderId="11" xfId="2" applyFont="1" applyBorder="1" applyAlignment="1">
      <alignment horizontal="center" wrapText="1"/>
    </xf>
    <xf numFmtId="0" fontId="8" fillId="0" borderId="0" xfId="2" applyFont="1" applyAlignment="1"/>
    <xf numFmtId="0" fontId="8" fillId="0" borderId="0" xfId="2" applyFont="1" applyAlignment="1">
      <alignment horizontal="center"/>
    </xf>
    <xf numFmtId="0" fontId="15" fillId="0" borderId="0" xfId="2" applyFont="1" applyAlignment="1"/>
    <xf numFmtId="0" fontId="19" fillId="0" borderId="0" xfId="2" applyFont="1"/>
    <xf numFmtId="0" fontId="19" fillId="0" borderId="0" xfId="2" applyFont="1" applyAlignment="1"/>
    <xf numFmtId="0" fontId="8" fillId="0" borderId="0" xfId="2" applyFont="1" applyAlignment="1">
      <alignment vertical="center" wrapText="1"/>
    </xf>
    <xf numFmtId="0" fontId="18" fillId="0" borderId="0" xfId="2" applyFont="1" applyAlignment="1">
      <alignment horizontal="center"/>
    </xf>
    <xf numFmtId="0" fontId="20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20" fillId="0" borderId="0" xfId="2" applyFont="1" applyAlignment="1"/>
    <xf numFmtId="0" fontId="12" fillId="0" borderId="0" xfId="2" applyFont="1"/>
    <xf numFmtId="0" fontId="8" fillId="0" borderId="15" xfId="2" applyFont="1" applyBorder="1" applyAlignment="1">
      <alignment horizontal="center" vertical="center" wrapText="1"/>
    </xf>
    <xf numFmtId="0" fontId="21" fillId="3" borderId="15" xfId="2" applyFont="1" applyFill="1" applyBorder="1" applyAlignment="1">
      <alignment horizontal="center" wrapText="1"/>
    </xf>
    <xf numFmtId="0" fontId="12" fillId="3" borderId="15" xfId="2" applyFont="1" applyFill="1" applyBorder="1" applyAlignment="1">
      <alignment horizontal="center" wrapText="1"/>
    </xf>
    <xf numFmtId="0" fontId="8" fillId="0" borderId="15" xfId="2" applyFont="1" applyBorder="1" applyAlignment="1">
      <alignment horizontal="center" vertical="top" wrapText="1"/>
    </xf>
    <xf numFmtId="0" fontId="8" fillId="0" borderId="15" xfId="3" applyFont="1" applyBorder="1" applyAlignment="1">
      <alignment horizontal="left" wrapText="1"/>
    </xf>
    <xf numFmtId="2" fontId="8" fillId="0" borderId="15" xfId="3" applyNumberFormat="1" applyFont="1" applyBorder="1" applyAlignment="1">
      <alignment horizontal="center" wrapText="1"/>
    </xf>
    <xf numFmtId="0" fontId="12" fillId="0" borderId="15" xfId="2" applyFont="1" applyBorder="1" applyAlignment="1">
      <alignment horizontal="center"/>
    </xf>
    <xf numFmtId="0" fontId="8" fillId="0" borderId="15" xfId="3" applyFont="1" applyBorder="1" applyAlignment="1">
      <alignment horizontal="left" vertical="center" wrapText="1"/>
    </xf>
    <xf numFmtId="0" fontId="8" fillId="0" borderId="15" xfId="2" applyFont="1" applyBorder="1" applyAlignment="1">
      <alignment horizontal="left" wrapText="1"/>
    </xf>
    <xf numFmtId="0" fontId="8" fillId="0" borderId="0" xfId="2" applyFont="1" applyBorder="1" applyAlignment="1">
      <alignment horizontal="center" vertical="top" wrapText="1"/>
    </xf>
    <xf numFmtId="0" fontId="8" fillId="0" borderId="0" xfId="2" applyFont="1" applyBorder="1" applyAlignment="1">
      <alignment horizontal="left" wrapText="1"/>
    </xf>
    <xf numFmtId="2" fontId="8" fillId="0" borderId="0" xfId="3" applyNumberFormat="1" applyFont="1" applyBorder="1" applyAlignment="1">
      <alignment horizontal="center" wrapText="1"/>
    </xf>
    <xf numFmtId="0" fontId="12" fillId="0" borderId="0" xfId="2" applyFont="1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11" fillId="0" borderId="0" xfId="2" applyFont="1"/>
    <xf numFmtId="0" fontId="11" fillId="0" borderId="0" xfId="2" applyFont="1" applyAlignment="1">
      <alignment horizontal="center"/>
    </xf>
    <xf numFmtId="0" fontId="22" fillId="0" borderId="0" xfId="2" applyFont="1"/>
    <xf numFmtId="0" fontId="16" fillId="0" borderId="0" xfId="2" applyFont="1" applyAlignment="1"/>
    <xf numFmtId="0" fontId="22" fillId="0" borderId="0" xfId="2" applyFont="1" applyAlignment="1"/>
    <xf numFmtId="0" fontId="16" fillId="0" borderId="0" xfId="2" applyFont="1" applyAlignment="1">
      <alignment horizontal="center"/>
    </xf>
    <xf numFmtId="0" fontId="8" fillId="0" borderId="0" xfId="2" applyFont="1" applyAlignment="1">
      <alignment wrapText="1"/>
    </xf>
    <xf numFmtId="0" fontId="8" fillId="0" borderId="16" xfId="2" applyFont="1" applyBorder="1" applyAlignment="1">
      <alignment horizontal="center" wrapText="1"/>
    </xf>
    <xf numFmtId="0" fontId="8" fillId="3" borderId="16" xfId="2" applyFont="1" applyFill="1" applyBorder="1" applyAlignment="1">
      <alignment horizontal="center" wrapText="1"/>
    </xf>
    <xf numFmtId="0" fontId="8" fillId="3" borderId="15" xfId="2" applyFont="1" applyFill="1" applyBorder="1" applyAlignment="1">
      <alignment horizontal="center" wrapText="1"/>
    </xf>
    <xf numFmtId="0" fontId="8" fillId="3" borderId="23" xfId="2" applyFont="1" applyFill="1" applyBorder="1" applyAlignment="1">
      <alignment horizontal="center" wrapText="1"/>
    </xf>
    <xf numFmtId="0" fontId="15" fillId="0" borderId="16" xfId="2" applyFont="1" applyBorder="1" applyAlignment="1">
      <alignment horizontal="center" vertical="top" wrapText="1"/>
    </xf>
    <xf numFmtId="0" fontId="15" fillId="0" borderId="15" xfId="2" applyFont="1" applyBorder="1" applyAlignment="1">
      <alignment horizontal="justify" wrapText="1"/>
    </xf>
    <xf numFmtId="2" fontId="15" fillId="0" borderId="15" xfId="2" applyNumberFormat="1" applyFont="1" applyBorder="1" applyAlignment="1">
      <alignment horizontal="center" wrapText="1"/>
    </xf>
    <xf numFmtId="0" fontId="8" fillId="0" borderId="15" xfId="2" applyFont="1" applyBorder="1" applyAlignment="1">
      <alignment horizontal="center" wrapText="1"/>
    </xf>
    <xf numFmtId="0" fontId="15" fillId="0" borderId="23" xfId="2" applyFont="1" applyBorder="1" applyAlignment="1">
      <alignment horizontal="center"/>
    </xf>
    <xf numFmtId="2" fontId="8" fillId="0" borderId="15" xfId="2" applyNumberFormat="1" applyFont="1" applyBorder="1" applyAlignment="1">
      <alignment horizontal="center" wrapText="1"/>
    </xf>
    <xf numFmtId="0" fontId="17" fillId="0" borderId="16" xfId="2" applyFont="1" applyBorder="1" applyAlignment="1">
      <alignment horizontal="center" vertical="center"/>
    </xf>
    <xf numFmtId="0" fontId="23" fillId="0" borderId="15" xfId="2" applyFont="1" applyFill="1" applyBorder="1" applyAlignment="1">
      <alignment horizontal="left" vertical="center" wrapText="1"/>
    </xf>
    <xf numFmtId="2" fontId="17" fillId="0" borderId="15" xfId="2" applyNumberFormat="1" applyFont="1" applyBorder="1" applyAlignment="1">
      <alignment horizontal="center" vertical="center" wrapText="1"/>
    </xf>
    <xf numFmtId="0" fontId="17" fillId="0" borderId="23" xfId="2" applyFont="1" applyBorder="1" applyAlignment="1">
      <alignment horizontal="center" vertical="center"/>
    </xf>
    <xf numFmtId="0" fontId="15" fillId="0" borderId="0" xfId="2" applyFont="1" applyAlignment="1">
      <alignment vertical="center"/>
    </xf>
    <xf numFmtId="0" fontId="23" fillId="0" borderId="15" xfId="2" applyFont="1" applyFill="1" applyBorder="1" applyAlignment="1">
      <alignment horizontal="justify" vertical="center" wrapText="1"/>
    </xf>
    <xf numFmtId="0" fontId="23" fillId="0" borderId="15" xfId="2" applyFont="1" applyFill="1" applyBorder="1" applyAlignment="1">
      <alignment vertical="center" wrapText="1"/>
    </xf>
    <xf numFmtId="0" fontId="8" fillId="0" borderId="0" xfId="2" applyFont="1" applyAlignment="1">
      <alignment vertical="center"/>
    </xf>
    <xf numFmtId="0" fontId="17" fillId="0" borderId="11" xfId="2" applyFont="1" applyBorder="1" applyAlignment="1">
      <alignment horizontal="center" vertical="center"/>
    </xf>
    <xf numFmtId="0" fontId="23" fillId="0" borderId="12" xfId="2" applyFont="1" applyFill="1" applyBorder="1" applyAlignment="1">
      <alignment horizontal="left" vertical="center" wrapText="1"/>
    </xf>
    <xf numFmtId="2" fontId="17" fillId="0" borderId="12" xfId="2" applyNumberFormat="1" applyFont="1" applyBorder="1" applyAlignment="1">
      <alignment horizontal="center" vertical="center" wrapText="1"/>
    </xf>
    <xf numFmtId="0" fontId="17" fillId="0" borderId="22" xfId="2" applyFont="1" applyBorder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Fill="1" applyBorder="1" applyAlignment="1">
      <alignment horizontal="left" vertical="center" wrapText="1"/>
    </xf>
    <xf numFmtId="2" fontId="15" fillId="0" borderId="0" xfId="2" applyNumberFormat="1" applyFont="1" applyBorder="1" applyAlignment="1">
      <alignment horizontal="center" vertical="center" wrapText="1"/>
    </xf>
    <xf numFmtId="0" fontId="25" fillId="0" borderId="0" xfId="2" applyFont="1" applyAlignment="1">
      <alignment vertical="center"/>
    </xf>
    <xf numFmtId="0" fontId="26" fillId="0" borderId="0" xfId="2" applyFont="1"/>
    <xf numFmtId="0" fontId="17" fillId="0" borderId="0" xfId="2" applyFont="1"/>
    <xf numFmtId="0" fontId="23" fillId="0" borderId="0" xfId="2" applyFont="1"/>
    <xf numFmtId="0" fontId="28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30" fillId="0" borderId="25" xfId="0" applyFont="1" applyBorder="1" applyAlignment="1">
      <alignment horizontal="center" vertical="center" wrapText="1"/>
    </xf>
    <xf numFmtId="0" fontId="30" fillId="0" borderId="26" xfId="0" applyFont="1" applyBorder="1" applyAlignment="1">
      <alignment horizontal="center" vertical="center" wrapText="1"/>
    </xf>
    <xf numFmtId="0" fontId="30" fillId="0" borderId="27" xfId="0" applyFont="1" applyBorder="1" applyAlignment="1">
      <alignment horizontal="center" vertical="center" wrapText="1"/>
    </xf>
    <xf numFmtId="2" fontId="0" fillId="0" borderId="0" xfId="0" applyNumberFormat="1"/>
    <xf numFmtId="2" fontId="30" fillId="0" borderId="25" xfId="0" applyNumberFormat="1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2" fontId="32" fillId="0" borderId="35" xfId="0" applyNumberFormat="1" applyFont="1" applyBorder="1" applyAlignment="1">
      <alignment horizontal="center" vertical="center" wrapText="1"/>
    </xf>
    <xf numFmtId="2" fontId="33" fillId="0" borderId="35" xfId="0" applyNumberFormat="1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2" fontId="33" fillId="0" borderId="36" xfId="0" applyNumberFormat="1" applyFont="1" applyBorder="1" applyAlignment="1">
      <alignment horizontal="center" vertical="center" wrapText="1"/>
    </xf>
    <xf numFmtId="2" fontId="30" fillId="0" borderId="33" xfId="0" applyNumberFormat="1" applyFont="1" applyBorder="1" applyAlignment="1">
      <alignment horizontal="center" vertical="center" wrapText="1"/>
    </xf>
    <xf numFmtId="2" fontId="32" fillId="0" borderId="15" xfId="0" applyNumberFormat="1" applyFont="1" applyBorder="1" applyAlignment="1">
      <alignment horizontal="center" vertical="center" wrapText="1"/>
    </xf>
    <xf numFmtId="2" fontId="33" fillId="0" borderId="15" xfId="0" applyNumberFormat="1" applyFont="1" applyBorder="1" applyAlignment="1">
      <alignment horizontal="center" vertical="center" wrapText="1"/>
    </xf>
    <xf numFmtId="2" fontId="33" fillId="0" borderId="12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4" fillId="0" borderId="0" xfId="0" applyFont="1"/>
    <xf numFmtId="2" fontId="34" fillId="0" borderId="0" xfId="0" applyNumberFormat="1" applyFont="1"/>
    <xf numFmtId="0" fontId="32" fillId="0" borderId="5" xfId="0" applyFont="1" applyBorder="1" applyAlignment="1">
      <alignment horizontal="center" vertical="center" wrapText="1"/>
    </xf>
    <xf numFmtId="2" fontId="32" fillId="0" borderId="17" xfId="0" applyNumberFormat="1" applyFont="1" applyBorder="1" applyAlignment="1">
      <alignment horizontal="center" vertical="center" wrapText="1"/>
    </xf>
    <xf numFmtId="2" fontId="32" fillId="0" borderId="37" xfId="0" applyNumberFormat="1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2" fontId="32" fillId="0" borderId="20" xfId="0" applyNumberFormat="1" applyFont="1" applyBorder="1" applyAlignment="1">
      <alignment horizontal="center" vertical="center" wrapText="1"/>
    </xf>
    <xf numFmtId="2" fontId="32" fillId="0" borderId="26" xfId="0" applyNumberFormat="1" applyFont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 wrapText="1"/>
    </xf>
    <xf numFmtId="2" fontId="32" fillId="0" borderId="39" xfId="0" applyNumberFormat="1" applyFont="1" applyBorder="1" applyAlignment="1">
      <alignment horizontal="center" vertical="center" wrapText="1"/>
    </xf>
    <xf numFmtId="2" fontId="32" fillId="0" borderId="40" xfId="0" applyNumberFormat="1" applyFont="1" applyBorder="1" applyAlignment="1">
      <alignment horizontal="center" vertical="center" wrapText="1"/>
    </xf>
    <xf numFmtId="2" fontId="33" fillId="0" borderId="17" xfId="0" applyNumberFormat="1" applyFont="1" applyBorder="1" applyAlignment="1">
      <alignment horizontal="center" vertical="center" wrapText="1"/>
    </xf>
    <xf numFmtId="2" fontId="33" fillId="0" borderId="37" xfId="0" applyNumberFormat="1" applyFont="1" applyBorder="1" applyAlignment="1">
      <alignment horizontal="center" vertical="center" wrapText="1"/>
    </xf>
    <xf numFmtId="2" fontId="33" fillId="0" borderId="20" xfId="0" applyNumberFormat="1" applyFont="1" applyBorder="1" applyAlignment="1">
      <alignment horizontal="center" vertical="center" wrapText="1"/>
    </xf>
    <xf numFmtId="2" fontId="33" fillId="0" borderId="26" xfId="0" applyNumberFormat="1" applyFont="1" applyBorder="1" applyAlignment="1">
      <alignment horizontal="center" vertical="center" wrapText="1"/>
    </xf>
    <xf numFmtId="2" fontId="33" fillId="0" borderId="39" xfId="0" applyNumberFormat="1" applyFont="1" applyBorder="1" applyAlignment="1">
      <alignment horizontal="center" vertical="center" wrapText="1"/>
    </xf>
    <xf numFmtId="2" fontId="33" fillId="0" borderId="40" xfId="0" applyNumberFormat="1" applyFont="1" applyBorder="1" applyAlignment="1">
      <alignment horizontal="center" vertical="center" wrapText="1"/>
    </xf>
    <xf numFmtId="0" fontId="32" fillId="0" borderId="27" xfId="0" applyFont="1" applyBorder="1" applyAlignment="1">
      <alignment vertical="center" wrapText="1"/>
    </xf>
    <xf numFmtId="0" fontId="32" fillId="0" borderId="41" xfId="0" applyFont="1" applyBorder="1" applyAlignment="1">
      <alignment vertical="center" wrapText="1"/>
    </xf>
    <xf numFmtId="0" fontId="32" fillId="0" borderId="42" xfId="0" applyFont="1" applyBorder="1" applyAlignment="1">
      <alignment vertical="center" wrapText="1"/>
    </xf>
    <xf numFmtId="0" fontId="32" fillId="0" borderId="43" xfId="0" applyFont="1" applyBorder="1" applyAlignment="1">
      <alignment vertical="center" wrapText="1"/>
    </xf>
    <xf numFmtId="0" fontId="32" fillId="0" borderId="34" xfId="0" applyFont="1" applyBorder="1" applyAlignment="1">
      <alignment vertical="center" wrapText="1"/>
    </xf>
    <xf numFmtId="0" fontId="32" fillId="0" borderId="21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wrapText="1"/>
    </xf>
    <xf numFmtId="0" fontId="33" fillId="0" borderId="21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44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0" fillId="0" borderId="0" xfId="0" applyFont="1"/>
    <xf numFmtId="1" fontId="0" fillId="0" borderId="0" xfId="0" applyNumberFormat="1" applyFont="1"/>
    <xf numFmtId="0" fontId="37" fillId="0" borderId="24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49" fontId="0" fillId="0" borderId="30" xfId="0" applyNumberFormat="1" applyFont="1" applyFill="1" applyBorder="1" applyAlignment="1">
      <alignment wrapText="1"/>
    </xf>
    <xf numFmtId="0" fontId="10" fillId="0" borderId="45" xfId="0" applyFont="1" applyFill="1" applyBorder="1" applyAlignment="1">
      <alignment horizontal="center"/>
    </xf>
    <xf numFmtId="2" fontId="10" fillId="0" borderId="45" xfId="0" applyNumberFormat="1" applyFont="1" applyFill="1" applyBorder="1" applyAlignment="1">
      <alignment horizontal="center"/>
    </xf>
    <xf numFmtId="2" fontId="27" fillId="0" borderId="30" xfId="0" applyNumberFormat="1" applyFont="1" applyFill="1" applyBorder="1" applyAlignment="1">
      <alignment horizontal="center"/>
    </xf>
    <xf numFmtId="49" fontId="0" fillId="0" borderId="31" xfId="0" applyNumberFormat="1" applyFont="1" applyFill="1" applyBorder="1" applyAlignment="1">
      <alignment wrapText="1"/>
    </xf>
    <xf numFmtId="0" fontId="10" fillId="0" borderId="46" xfId="0" applyFont="1" applyFill="1" applyBorder="1" applyAlignment="1">
      <alignment horizontal="center"/>
    </xf>
    <xf numFmtId="2" fontId="10" fillId="0" borderId="46" xfId="0" applyNumberFormat="1" applyFont="1" applyFill="1" applyBorder="1" applyAlignment="1">
      <alignment horizontal="center"/>
    </xf>
    <xf numFmtId="2" fontId="27" fillId="0" borderId="31" xfId="0" applyNumberFormat="1" applyFont="1" applyFill="1" applyBorder="1" applyAlignment="1">
      <alignment horizontal="center"/>
    </xf>
    <xf numFmtId="49" fontId="0" fillId="0" borderId="31" xfId="0" applyNumberFormat="1" applyFont="1" applyFill="1" applyBorder="1" applyAlignment="1">
      <alignment vertical="center" wrapText="1"/>
    </xf>
    <xf numFmtId="49" fontId="0" fillId="0" borderId="32" xfId="0" applyNumberFormat="1" applyFont="1" applyFill="1" applyBorder="1" applyAlignment="1">
      <alignment vertical="center" wrapText="1"/>
    </xf>
    <xf numFmtId="0" fontId="10" fillId="0" borderId="47" xfId="0" applyFont="1" applyFill="1" applyBorder="1" applyAlignment="1">
      <alignment horizontal="center"/>
    </xf>
    <xf numFmtId="2" fontId="10" fillId="0" borderId="48" xfId="0" applyNumberFormat="1" applyFont="1" applyFill="1" applyBorder="1" applyAlignment="1">
      <alignment horizontal="center"/>
    </xf>
    <xf numFmtId="2" fontId="27" fillId="0" borderId="38" xfId="0" applyNumberFormat="1" applyFont="1" applyFill="1" applyBorder="1" applyAlignment="1">
      <alignment horizontal="center"/>
    </xf>
    <xf numFmtId="0" fontId="0" fillId="0" borderId="41" xfId="0" applyFont="1" applyFill="1" applyBorder="1" applyAlignment="1">
      <alignment horizontal="left" vertical="center" wrapText="1"/>
    </xf>
    <xf numFmtId="2" fontId="0" fillId="0" borderId="45" xfId="0" applyNumberFormat="1" applyFont="1" applyFill="1" applyBorder="1" applyAlignment="1">
      <alignment horizontal="center" wrapText="1"/>
    </xf>
    <xf numFmtId="0" fontId="0" fillId="0" borderId="42" xfId="0" applyFont="1" applyFill="1" applyBorder="1" applyAlignment="1">
      <alignment horizontal="left" vertical="center" wrapText="1"/>
    </xf>
    <xf numFmtId="2" fontId="0" fillId="0" borderId="46" xfId="0" applyNumberFormat="1" applyFont="1" applyFill="1" applyBorder="1" applyAlignment="1">
      <alignment horizontal="center" wrapText="1"/>
    </xf>
    <xf numFmtId="2" fontId="10" fillId="0" borderId="47" xfId="0" applyNumberFormat="1" applyFont="1" applyFill="1" applyBorder="1" applyAlignment="1">
      <alignment horizontal="center"/>
    </xf>
    <xf numFmtId="0" fontId="27" fillId="0" borderId="3" xfId="0" applyFont="1" applyFill="1" applyBorder="1" applyAlignment="1">
      <alignment horizontal="center" vertical="center"/>
    </xf>
    <xf numFmtId="2" fontId="0" fillId="0" borderId="4" xfId="0" applyNumberFormat="1" applyFont="1" applyFill="1" applyBorder="1" applyAlignment="1">
      <alignment horizontal="center" wrapText="1"/>
    </xf>
    <xf numFmtId="49" fontId="0" fillId="0" borderId="30" xfId="0" applyNumberFormat="1" applyFont="1" applyFill="1" applyBorder="1" applyAlignment="1">
      <alignment horizontal="left" vertical="center" wrapText="1"/>
    </xf>
    <xf numFmtId="2" fontId="0" fillId="0" borderId="2" xfId="0" applyNumberFormat="1" applyFont="1" applyFill="1" applyBorder="1" applyAlignment="1">
      <alignment horizontal="center"/>
    </xf>
    <xf numFmtId="2" fontId="10" fillId="0" borderId="30" xfId="0" applyNumberFormat="1" applyFont="1" applyFill="1" applyBorder="1" applyAlignment="1">
      <alignment horizontal="center"/>
    </xf>
    <xf numFmtId="49" fontId="0" fillId="0" borderId="5" xfId="0" applyNumberFormat="1" applyFont="1" applyFill="1" applyBorder="1" applyAlignment="1">
      <alignment horizontal="left" vertical="center" wrapText="1"/>
    </xf>
    <xf numFmtId="2" fontId="0" fillId="0" borderId="31" xfId="0" applyNumberFormat="1" applyFont="1" applyFill="1" applyBorder="1" applyAlignment="1">
      <alignment horizontal="center"/>
    </xf>
    <xf numFmtId="2" fontId="10" fillId="0" borderId="31" xfId="0" applyNumberFormat="1" applyFont="1" applyFill="1" applyBorder="1" applyAlignment="1">
      <alignment horizontal="center"/>
    </xf>
    <xf numFmtId="49" fontId="0" fillId="0" borderId="3" xfId="0" applyNumberFormat="1" applyFont="1" applyFill="1" applyBorder="1" applyAlignment="1">
      <alignment horizontal="left" vertical="center" wrapText="1"/>
    </xf>
    <xf numFmtId="2" fontId="0" fillId="0" borderId="4" xfId="0" applyNumberFormat="1" applyFont="1" applyFill="1" applyBorder="1" applyAlignment="1">
      <alignment horizontal="center"/>
    </xf>
    <xf numFmtId="49" fontId="0" fillId="0" borderId="23" xfId="0" applyNumberFormat="1" applyFont="1" applyFill="1" applyBorder="1" applyAlignment="1">
      <alignment horizontal="left" vertical="center" wrapText="1"/>
    </xf>
    <xf numFmtId="2" fontId="0" fillId="0" borderId="46" xfId="0" applyNumberFormat="1" applyFont="1" applyFill="1" applyBorder="1" applyAlignment="1">
      <alignment horizontal="center"/>
    </xf>
    <xf numFmtId="2" fontId="10" fillId="0" borderId="32" xfId="0" applyNumberFormat="1" applyFont="1" applyFill="1" applyBorder="1" applyAlignment="1">
      <alignment horizontal="center"/>
    </xf>
    <xf numFmtId="2" fontId="27" fillId="0" borderId="6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49" fontId="0" fillId="0" borderId="32" xfId="0" applyNumberFormat="1" applyFont="1" applyFill="1" applyBorder="1" applyAlignment="1">
      <alignment wrapText="1"/>
    </xf>
    <xf numFmtId="2" fontId="0" fillId="0" borderId="48" xfId="0" applyNumberFormat="1" applyFont="1" applyFill="1" applyBorder="1" applyAlignment="1">
      <alignment horizontal="center" wrapText="1"/>
    </xf>
    <xf numFmtId="0" fontId="0" fillId="0" borderId="0" xfId="0" applyFont="1" applyBorder="1"/>
    <xf numFmtId="0" fontId="27" fillId="0" borderId="0" xfId="0" applyFont="1"/>
    <xf numFmtId="0" fontId="38" fillId="0" borderId="0" xfId="0" applyFont="1"/>
    <xf numFmtId="0" fontId="8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0" fillId="0" borderId="0" xfId="0" applyFont="1" applyAlignment="1">
      <alignment horizontal="right"/>
    </xf>
    <xf numFmtId="0" fontId="27" fillId="0" borderId="24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0" fontId="37" fillId="0" borderId="0" xfId="0" applyFont="1" applyAlignment="1">
      <alignment horizontal="center" wrapText="1"/>
    </xf>
    <xf numFmtId="0" fontId="37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wrapText="1"/>
    </xf>
    <xf numFmtId="0" fontId="35" fillId="0" borderId="0" xfId="0" applyFont="1" applyAlignment="1">
      <alignment horizontal="center" vertical="center"/>
    </xf>
    <xf numFmtId="0" fontId="36" fillId="0" borderId="0" xfId="0" applyFont="1" applyBorder="1" applyAlignment="1">
      <alignment horizontal="center" vertical="center" wrapText="1"/>
    </xf>
    <xf numFmtId="0" fontId="18" fillId="0" borderId="0" xfId="2" applyFont="1" applyAlignment="1">
      <alignment horizontal="center"/>
    </xf>
    <xf numFmtId="0" fontId="17" fillId="0" borderId="0" xfId="2" applyFont="1" applyAlignment="1">
      <alignment horizontal="center" wrapText="1"/>
    </xf>
    <xf numFmtId="0" fontId="8" fillId="0" borderId="8" xfId="2" applyFont="1" applyBorder="1" applyAlignment="1">
      <alignment horizontal="center" wrapText="1"/>
    </xf>
    <xf numFmtId="0" fontId="8" fillId="0" borderId="16" xfId="2" applyFont="1" applyBorder="1" applyAlignment="1">
      <alignment horizont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15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8" fillId="0" borderId="23" xfId="2" applyFont="1" applyBorder="1" applyAlignment="1">
      <alignment horizontal="center" vertical="center" wrapText="1"/>
    </xf>
    <xf numFmtId="0" fontId="8" fillId="0" borderId="0" xfId="2" applyFont="1" applyAlignment="1">
      <alignment horizontal="center"/>
    </xf>
    <xf numFmtId="0" fontId="8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/>
    </xf>
    <xf numFmtId="0" fontId="8" fillId="0" borderId="24" xfId="2" applyFont="1" applyBorder="1" applyAlignment="1">
      <alignment horizontal="center"/>
    </xf>
    <xf numFmtId="0" fontId="8" fillId="0" borderId="12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wrapText="1"/>
    </xf>
    <xf numFmtId="0" fontId="8" fillId="0" borderId="15" xfId="2" applyFont="1" applyBorder="1" applyAlignment="1">
      <alignment horizontal="center" wrapText="1"/>
    </xf>
    <xf numFmtId="0" fontId="8" fillId="0" borderId="22" xfId="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8" fillId="0" borderId="30" xfId="2" applyFont="1" applyBorder="1" applyAlignment="1">
      <alignment horizontal="center" wrapText="1"/>
    </xf>
    <xf numFmtId="0" fontId="8" fillId="0" borderId="49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30" xfId="2" applyFont="1" applyBorder="1" applyAlignment="1">
      <alignment horizontal="center" vertical="center" wrapText="1"/>
    </xf>
    <xf numFmtId="0" fontId="8" fillId="0" borderId="50" xfId="2" applyFont="1" applyBorder="1" applyAlignment="1">
      <alignment horizontal="center" vertical="center" wrapText="1"/>
    </xf>
    <xf numFmtId="0" fontId="8" fillId="0" borderId="31" xfId="2" applyFont="1" applyBorder="1" applyAlignment="1">
      <alignment horizontal="center" wrapText="1"/>
    </xf>
    <xf numFmtId="0" fontId="8" fillId="0" borderId="42" xfId="2" applyFont="1" applyBorder="1" applyAlignment="1">
      <alignment horizontal="center" vertical="center" wrapText="1"/>
    </xf>
    <xf numFmtId="0" fontId="8" fillId="0" borderId="16" xfId="2" applyFont="1" applyBorder="1" applyAlignment="1">
      <alignment horizontal="center" vertical="center" wrapText="1"/>
    </xf>
    <xf numFmtId="0" fontId="8" fillId="0" borderId="31" xfId="2" applyFont="1" applyBorder="1" applyAlignment="1">
      <alignment horizontal="center" vertical="center" wrapText="1"/>
    </xf>
    <xf numFmtId="0" fontId="8" fillId="0" borderId="35" xfId="2" applyFont="1" applyBorder="1" applyAlignment="1">
      <alignment horizontal="center" vertical="center" wrapText="1"/>
    </xf>
    <xf numFmtId="0" fontId="8" fillId="0" borderId="38" xfId="2" applyFont="1" applyBorder="1" applyAlignment="1">
      <alignment horizontal="center" wrapText="1"/>
    </xf>
    <xf numFmtId="0" fontId="8" fillId="0" borderId="43" xfId="2" applyFont="1" applyBorder="1" applyAlignment="1">
      <alignment horizontal="center" vertical="center" wrapText="1"/>
    </xf>
    <xf numFmtId="0" fontId="8" fillId="0" borderId="44" xfId="2" applyFont="1" applyBorder="1" applyAlignment="1">
      <alignment horizontal="center" vertical="center" wrapText="1"/>
    </xf>
    <xf numFmtId="0" fontId="8" fillId="0" borderId="51" xfId="2" applyFont="1" applyBorder="1" applyAlignment="1">
      <alignment horizontal="center" vertical="center" wrapText="1"/>
    </xf>
    <xf numFmtId="0" fontId="8" fillId="0" borderId="38" xfId="2" applyFont="1" applyBorder="1" applyAlignment="1">
      <alignment horizontal="center" vertical="center" wrapText="1"/>
    </xf>
    <xf numFmtId="0" fontId="8" fillId="0" borderId="40" xfId="2" applyFont="1" applyBorder="1" applyAlignment="1">
      <alignment horizontal="center" vertical="center" wrapText="1"/>
    </xf>
    <xf numFmtId="0" fontId="40" fillId="0" borderId="0" xfId="2" applyFont="1" applyAlignment="1">
      <alignment horizontal="center"/>
    </xf>
    <xf numFmtId="0" fontId="8" fillId="3" borderId="25" xfId="2" applyFont="1" applyFill="1" applyBorder="1" applyAlignment="1">
      <alignment horizontal="center" wrapText="1"/>
    </xf>
    <xf numFmtId="0" fontId="8" fillId="3" borderId="27" xfId="2" applyFont="1" applyFill="1" applyBorder="1" applyAlignment="1">
      <alignment horizontal="center" wrapText="1"/>
    </xf>
    <xf numFmtId="0" fontId="8" fillId="3" borderId="26" xfId="2" applyFont="1" applyFill="1" applyBorder="1" applyAlignment="1">
      <alignment horizontal="center" wrapText="1"/>
    </xf>
    <xf numFmtId="0" fontId="15" fillId="0" borderId="5" xfId="2" applyFont="1" applyBorder="1" applyAlignment="1">
      <alignment horizontal="center" vertical="top" wrapText="1"/>
    </xf>
    <xf numFmtId="0" fontId="15" fillId="0" borderId="41" xfId="2" applyFont="1" applyBorder="1" applyAlignment="1">
      <alignment horizontal="justify" wrapText="1"/>
    </xf>
    <xf numFmtId="2" fontId="15" fillId="0" borderId="18" xfId="2" applyNumberFormat="1" applyFont="1" applyBorder="1" applyAlignment="1">
      <alignment horizontal="center" wrapText="1"/>
    </xf>
    <xf numFmtId="2" fontId="15" fillId="0" borderId="14" xfId="2" applyNumberFormat="1" applyFont="1" applyBorder="1" applyAlignment="1">
      <alignment horizontal="center" wrapText="1"/>
    </xf>
    <xf numFmtId="0" fontId="8" fillId="0" borderId="5" xfId="2" applyFont="1" applyBorder="1" applyAlignment="1">
      <alignment horizontal="center" wrapText="1"/>
    </xf>
    <xf numFmtId="0" fontId="15" fillId="0" borderId="37" xfId="2" applyFont="1" applyBorder="1" applyAlignment="1">
      <alignment horizontal="center"/>
    </xf>
    <xf numFmtId="0" fontId="15" fillId="0" borderId="38" xfId="2" applyFont="1" applyBorder="1" applyAlignment="1">
      <alignment horizontal="center" vertical="top" wrapText="1"/>
    </xf>
    <xf numFmtId="0" fontId="15" fillId="0" borderId="43" xfId="2" applyFont="1" applyBorder="1" applyAlignment="1">
      <alignment horizontal="justify" wrapText="1"/>
    </xf>
    <xf numFmtId="2" fontId="15" fillId="0" borderId="44" xfId="2" applyNumberFormat="1" applyFont="1" applyBorder="1" applyAlignment="1">
      <alignment horizontal="center" wrapText="1"/>
    </xf>
    <xf numFmtId="2" fontId="15" fillId="0" borderId="51" xfId="2" applyNumberFormat="1" applyFont="1" applyBorder="1" applyAlignment="1">
      <alignment horizontal="center" wrapText="1"/>
    </xf>
    <xf numFmtId="2" fontId="8" fillId="0" borderId="38" xfId="2" applyNumberFormat="1" applyFont="1" applyBorder="1" applyAlignment="1">
      <alignment horizontal="center" wrapText="1"/>
    </xf>
    <xf numFmtId="0" fontId="15" fillId="0" borderId="40" xfId="2" applyFont="1" applyBorder="1" applyAlignment="1">
      <alignment horizontal="center"/>
    </xf>
    <xf numFmtId="0" fontId="17" fillId="0" borderId="30" xfId="2" applyFont="1" applyBorder="1" applyAlignment="1">
      <alignment horizontal="center" vertical="center"/>
    </xf>
    <xf numFmtId="0" fontId="41" fillId="0" borderId="30" xfId="2" applyFont="1" applyBorder="1" applyAlignment="1">
      <alignment horizontal="justify" vertical="center" wrapText="1"/>
    </xf>
    <xf numFmtId="2" fontId="17" fillId="0" borderId="8" xfId="2" applyNumberFormat="1" applyFont="1" applyBorder="1" applyAlignment="1">
      <alignment horizontal="center" vertical="center" wrapText="1"/>
    </xf>
    <xf numFmtId="2" fontId="17" fillId="0" borderId="10" xfId="2" applyNumberFormat="1" applyFont="1" applyBorder="1" applyAlignment="1">
      <alignment horizontal="center" vertical="center" wrapText="1"/>
    </xf>
    <xf numFmtId="2" fontId="17" fillId="0" borderId="30" xfId="2" applyNumberFormat="1" applyFont="1" applyBorder="1" applyAlignment="1">
      <alignment horizontal="center" vertical="center" wrapText="1"/>
    </xf>
    <xf numFmtId="0" fontId="17" fillId="0" borderId="50" xfId="2" applyFont="1" applyBorder="1" applyAlignment="1">
      <alignment horizontal="center" vertical="center"/>
    </xf>
    <xf numFmtId="2" fontId="42" fillId="0" borderId="15" xfId="2" applyNumberFormat="1" applyFont="1" applyFill="1" applyBorder="1" applyAlignment="1">
      <alignment horizontal="center" vertical="center" wrapText="1"/>
    </xf>
    <xf numFmtId="0" fontId="17" fillId="0" borderId="31" xfId="2" applyFont="1" applyBorder="1" applyAlignment="1">
      <alignment horizontal="center" vertical="center"/>
    </xf>
    <xf numFmtId="0" fontId="41" fillId="0" borderId="31" xfId="2" applyFont="1" applyFill="1" applyBorder="1" applyAlignment="1">
      <alignment horizontal="left" vertical="center" wrapText="1"/>
    </xf>
    <xf numFmtId="2" fontId="17" fillId="0" borderId="16" xfId="2" applyNumberFormat="1" applyFont="1" applyBorder="1" applyAlignment="1">
      <alignment horizontal="center" vertical="center" wrapText="1"/>
    </xf>
    <xf numFmtId="2" fontId="17" fillId="0" borderId="23" xfId="2" applyNumberFormat="1" applyFont="1" applyBorder="1" applyAlignment="1">
      <alignment horizontal="center" vertical="center" wrapText="1"/>
    </xf>
    <xf numFmtId="2" fontId="17" fillId="0" borderId="31" xfId="2" applyNumberFormat="1" applyFont="1" applyBorder="1" applyAlignment="1">
      <alignment horizontal="center" vertical="center" wrapText="1"/>
    </xf>
    <xf numFmtId="0" fontId="17" fillId="0" borderId="35" xfId="2" applyFont="1" applyBorder="1" applyAlignment="1">
      <alignment horizontal="center" vertical="center"/>
    </xf>
    <xf numFmtId="2" fontId="42" fillId="0" borderId="15" xfId="2" applyNumberFormat="1" applyFont="1" applyBorder="1" applyAlignment="1">
      <alignment horizontal="center" vertical="center" wrapText="1"/>
    </xf>
    <xf numFmtId="0" fontId="41" fillId="0" borderId="31" xfId="2" applyFont="1" applyBorder="1" applyAlignment="1">
      <alignment horizontal="justify" vertical="center" wrapText="1"/>
    </xf>
    <xf numFmtId="0" fontId="17" fillId="0" borderId="32" xfId="2" applyFont="1" applyBorder="1" applyAlignment="1">
      <alignment horizontal="center" vertical="center"/>
    </xf>
    <xf numFmtId="0" fontId="41" fillId="0" borderId="32" xfId="2" applyFont="1" applyBorder="1" applyAlignment="1">
      <alignment horizontal="justify" vertical="center" wrapText="1"/>
    </xf>
    <xf numFmtId="2" fontId="17" fillId="0" borderId="11" xfId="2" applyNumberFormat="1" applyFont="1" applyBorder="1" applyAlignment="1">
      <alignment horizontal="center" vertical="center" wrapText="1"/>
    </xf>
    <xf numFmtId="2" fontId="17" fillId="0" borderId="22" xfId="2" applyNumberFormat="1" applyFont="1" applyBorder="1" applyAlignment="1">
      <alignment horizontal="center" vertical="center" wrapText="1"/>
    </xf>
    <xf numFmtId="2" fontId="17" fillId="0" borderId="32" xfId="2" applyNumberFormat="1" applyFont="1" applyBorder="1" applyAlignment="1">
      <alignment horizontal="center" vertical="center" wrapText="1"/>
    </xf>
    <xf numFmtId="0" fontId="17" fillId="0" borderId="36" xfId="2" applyFont="1" applyBorder="1" applyAlignment="1">
      <alignment horizontal="center" vertical="center"/>
    </xf>
    <xf numFmtId="0" fontId="43" fillId="0" borderId="0" xfId="2" applyFont="1" applyFill="1" applyBorder="1" applyAlignment="1">
      <alignment horizontal="left" vertical="center" wrapText="1"/>
    </xf>
  </cellXfs>
  <cellStyles count="6">
    <cellStyle name="Обычный" xfId="0" builtinId="0"/>
    <cellStyle name="Обычный 2" xfId="1"/>
    <cellStyle name="Обычный 2 2" xfId="5"/>
    <cellStyle name="Обычный 2 2 19" xfId="4"/>
    <cellStyle name="Обычный 3" xfId="2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/!&#1044;&#1080;&#1088;&#1077;&#1082;&#1090;&#1086;&#1088;%20&#1092;&#1110;&#1085;&#1072;&#1085;&#1089;&#1086;&#1074;&#1080;&#1081;/!&#1042;&#1110;&#1076;&#1076;&#1110;&#1083;%20&#1077;&#1082;&#1086;&#1085;&#1086;&#1084;&#1110;&#1095;&#1085;&#1086;&#1075;&#1086;%20&#1087;&#1083;&#1072;&#1085;&#1091;&#1074;&#1072;&#1085;&#1085;&#1103;/&#1053;&#1110;&#1085;&#1072;/2019/&#1030;&#1085;&#1096;&#1110;%20&#1087;&#1086;&#1089;&#1083;&#1091;&#1075;&#1080;%20&#1090;&#1077;&#1093;&#1085;&#1110;&#1095;&#1085;&#1086;&#1111;%20&#1089;&#1083;&#1091;&#1078;&#1073;&#1080;/&#1087;&#1086;&#1074;&#1110;&#1088;&#1082;&#1072;%20&#1083;&#1110;&#1095;&#1080;&#1083;&#1100;&#1085;&#1080;&#1082;&#1110;&#107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/!&#1044;&#1080;&#1088;&#1077;&#1082;&#1090;&#1086;&#1088;%20&#1092;&#1110;&#1085;&#1072;&#1085;&#1089;&#1086;&#1074;&#1080;&#1081;/!&#1042;&#1110;&#1076;&#1076;&#1110;&#1083;%20&#1077;&#1082;&#1086;&#1085;&#1086;&#1084;&#1110;&#1095;&#1085;&#1086;&#1075;&#1086;%20&#1087;&#1083;&#1072;&#1085;&#1091;&#1074;&#1072;&#1085;&#1085;&#1103;/&#1053;&#1110;&#1085;&#1072;/2019/&#1030;&#1085;&#1096;&#1110;%20&#1087;&#1086;&#1089;&#1083;&#1091;&#1075;&#1080;%20&#1090;&#1077;&#1093;&#1085;&#1110;&#1095;&#1085;&#1086;&#1111;%20&#1089;&#1083;&#1091;&#1078;&#1073;&#1080;/&#1087;&#1077;&#1088;&#1074;&#1080;&#1085;&#1085;&#1080;&#1081;%20&#1087;&#1091;&#1089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/!&#1044;&#1080;&#1088;&#1077;&#1082;&#1090;&#1086;&#1088;%20&#1092;&#1110;&#1085;&#1072;&#1085;&#1089;&#1086;&#1074;&#1080;&#1081;/!&#1042;&#1110;&#1076;&#1076;&#1110;&#1083;%20&#1077;&#1082;&#1086;&#1085;&#1086;&#1084;&#1110;&#1095;&#1085;&#1086;&#1075;&#1086;%20&#1087;&#1083;&#1072;&#1085;&#1091;&#1074;&#1072;&#1085;&#1085;&#1103;/&#1053;&#1110;&#1085;&#1072;/2019/&#1030;&#1085;&#1096;&#1110;%20&#1087;&#1086;&#1089;&#1083;&#1091;&#1075;&#1080;%20&#1090;&#1077;&#1093;&#1085;&#1110;&#1095;&#1085;&#1086;&#1111;%20&#1089;&#1083;&#1091;&#1078;&#1073;&#1080;/&#1084;&#1086;&#1085;&#1090;&#1072;&#1078;%20&#1076;&#1077;&#1084;&#1086;&#1085;&#1090;&#1072;&#1078;%20&#1083;&#1110;&#1095;&#1080;&#1083;&#1100;&#1085;&#1080;&#1082;&#1110;&#107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/!&#1044;&#1080;&#1088;&#1077;&#1082;&#1090;&#1086;&#1088;%20&#1092;&#1110;&#1085;&#1072;&#1085;&#1089;&#1086;&#1074;&#1080;&#1081;/!&#1042;&#1110;&#1076;&#1076;&#1110;&#1083;%20&#1077;&#1082;&#1086;&#1085;&#1086;&#1084;&#1110;&#1095;&#1085;&#1086;&#1075;&#1086;%20&#1087;&#1083;&#1072;&#1085;&#1091;&#1074;&#1072;&#1085;&#1085;&#1103;/&#1053;&#1110;&#1085;&#1072;/2019/&#1030;&#1085;&#1096;&#1110;%20&#1087;&#1086;&#1089;&#1083;&#1091;&#1075;&#1080;%20&#1090;&#1077;&#1093;&#1085;&#1110;&#1095;&#1085;&#1086;&#1111;%20&#1089;&#1083;&#1091;&#1078;&#1073;&#1080;/&#1076;&#1086;&#1074;&#1110;&#1076;&#1082;&#108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/!&#1044;&#1080;&#1088;&#1077;&#1082;&#1090;&#1086;&#1088;%20&#1092;&#1110;&#1085;&#1072;&#1085;&#1089;&#1086;&#1074;&#1080;&#1081;/!&#1042;&#1110;&#1076;&#1076;&#1110;&#1083;%20&#1077;&#1082;&#1086;&#1085;&#1086;&#1084;&#1110;&#1095;&#1085;&#1086;&#1075;&#1086;%20&#1087;&#1083;&#1072;&#1085;&#1091;&#1074;&#1072;&#1085;&#1085;&#1103;/&#1053;&#1110;&#1085;&#1072;/2021/&#1055;&#1086;&#1074;&#1110;&#1088;&#1082;&#1072;%20&#1083;&#1110;&#1095;&#1080;&#1083;&#1100;&#1085;&#1080;&#1082;&#1072;/&#1087;&#1086;&#1074;&#1110;&#1088;&#1082;&#1072;%20&#1083;&#1110;&#1095;&#1080;&#1083;&#1100;&#1085;&#1080;&#1082;&#1110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йс"/>
      <sheetName val="калькуляції 1-11"/>
      <sheetName val="кальк12"/>
      <sheetName val="кальк13"/>
      <sheetName val="кальк14"/>
      <sheetName val="кальк15"/>
      <sheetName val="зп"/>
      <sheetName val="Лист1"/>
    </sheetNames>
    <sheetDataSet>
      <sheetData sheetId="0"/>
      <sheetData sheetId="1">
        <row r="13">
          <cell r="N13">
            <v>309.70400000000001</v>
          </cell>
          <cell r="O13">
            <v>61.94</v>
          </cell>
          <cell r="P13">
            <v>371.64400000000001</v>
          </cell>
        </row>
        <row r="14">
          <cell r="N14">
            <v>617.33000000000004</v>
          </cell>
          <cell r="O14">
            <v>123.47</v>
          </cell>
          <cell r="P14">
            <v>740.80000000000007</v>
          </cell>
        </row>
        <row r="15">
          <cell r="N15">
            <v>319.048</v>
          </cell>
          <cell r="O15">
            <v>63.81</v>
          </cell>
          <cell r="P15">
            <v>382.858</v>
          </cell>
        </row>
        <row r="16">
          <cell r="N16">
            <v>404.952</v>
          </cell>
          <cell r="O16">
            <v>80.989999999999995</v>
          </cell>
          <cell r="P16">
            <v>485.94200000000001</v>
          </cell>
        </row>
        <row r="17">
          <cell r="N17">
            <v>1106.6899999999998</v>
          </cell>
          <cell r="O17">
            <v>221.34</v>
          </cell>
          <cell r="P17">
            <v>1328.0299999999997</v>
          </cell>
        </row>
        <row r="18">
          <cell r="N18">
            <v>888.74399999999991</v>
          </cell>
          <cell r="O18">
            <v>177.75</v>
          </cell>
          <cell r="P18">
            <v>1066.4939999999999</v>
          </cell>
        </row>
        <row r="19">
          <cell r="N19">
            <v>177.93600000000001</v>
          </cell>
          <cell r="O19">
            <v>35.590000000000003</v>
          </cell>
          <cell r="P19">
            <v>213.52600000000001</v>
          </cell>
        </row>
        <row r="20">
          <cell r="N20">
            <v>371.24800000000005</v>
          </cell>
          <cell r="O20">
            <v>74.25</v>
          </cell>
          <cell r="P20">
            <v>445.49800000000005</v>
          </cell>
        </row>
        <row r="21">
          <cell r="N21">
            <v>347.70399999999995</v>
          </cell>
          <cell r="O21">
            <v>69.540000000000006</v>
          </cell>
          <cell r="P21">
            <v>417.24399999999997</v>
          </cell>
        </row>
        <row r="22">
          <cell r="N22">
            <v>438.28000000000003</v>
          </cell>
          <cell r="O22">
            <v>87.66</v>
          </cell>
          <cell r="P22">
            <v>525.94000000000005</v>
          </cell>
        </row>
        <row r="23">
          <cell r="N23">
            <v>525.62400000000002</v>
          </cell>
          <cell r="O23">
            <v>105.12</v>
          </cell>
          <cell r="P23">
            <v>630.74400000000003</v>
          </cell>
        </row>
      </sheetData>
      <sheetData sheetId="2">
        <row r="19">
          <cell r="N19">
            <v>663.31999999999994</v>
          </cell>
          <cell r="O19">
            <v>132.66999999999999</v>
          </cell>
          <cell r="P19">
            <v>795.99</v>
          </cell>
        </row>
      </sheetData>
      <sheetData sheetId="3">
        <row r="19">
          <cell r="N19">
            <v>732.76800000000003</v>
          </cell>
          <cell r="O19">
            <v>146.56</v>
          </cell>
          <cell r="P19">
            <v>879.32799999999997</v>
          </cell>
        </row>
      </sheetData>
      <sheetData sheetId="4">
        <row r="21">
          <cell r="N21">
            <v>1296.9679999999998</v>
          </cell>
          <cell r="O21">
            <v>259.41000000000003</v>
          </cell>
          <cell r="P21">
            <v>1556.3780000000002</v>
          </cell>
        </row>
      </sheetData>
      <sheetData sheetId="5">
        <row r="23">
          <cell r="N23">
            <v>1201.9599999999998</v>
          </cell>
          <cell r="O23">
            <v>240.4</v>
          </cell>
          <cell r="P23">
            <v>1442.36</v>
          </cell>
        </row>
      </sheetData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йс"/>
      <sheetName val="калькуляції"/>
      <sheetName val="зп"/>
    </sheetNames>
    <sheetDataSet>
      <sheetData sheetId="0"/>
      <sheetData sheetId="1">
        <row r="14">
          <cell r="N14">
            <v>156.91</v>
          </cell>
          <cell r="O14">
            <v>31.38</v>
          </cell>
          <cell r="P14">
            <v>188.29</v>
          </cell>
        </row>
        <row r="15">
          <cell r="N15">
            <v>432</v>
          </cell>
          <cell r="O15">
            <v>86.4</v>
          </cell>
          <cell r="P15">
            <v>518.4</v>
          </cell>
        </row>
        <row r="16">
          <cell r="N16">
            <v>432</v>
          </cell>
          <cell r="O16">
            <v>86.4</v>
          </cell>
          <cell r="P16">
            <v>518.4</v>
          </cell>
        </row>
        <row r="17">
          <cell r="N17">
            <v>432</v>
          </cell>
          <cell r="O17">
            <v>86.4</v>
          </cell>
          <cell r="P17">
            <v>518.4</v>
          </cell>
        </row>
        <row r="18">
          <cell r="N18">
            <v>425.41999999999996</v>
          </cell>
          <cell r="O18">
            <v>85.08</v>
          </cell>
          <cell r="P18">
            <v>510.49999999999994</v>
          </cell>
        </row>
        <row r="19">
          <cell r="N19">
            <v>352.64</v>
          </cell>
          <cell r="O19">
            <v>70.53</v>
          </cell>
          <cell r="P19">
            <v>423.16999999999996</v>
          </cell>
        </row>
        <row r="20">
          <cell r="N20">
            <v>469.1</v>
          </cell>
          <cell r="O20">
            <v>93.82</v>
          </cell>
          <cell r="P20">
            <v>562.92000000000007</v>
          </cell>
        </row>
        <row r="21">
          <cell r="N21">
            <v>145.58000000000001</v>
          </cell>
          <cell r="O21">
            <v>29.12</v>
          </cell>
          <cell r="P21">
            <v>174.70000000000002</v>
          </cell>
        </row>
        <row r="22">
          <cell r="N22">
            <v>92.19</v>
          </cell>
          <cell r="O22">
            <v>18.440000000000001</v>
          </cell>
          <cell r="P22">
            <v>110.63</v>
          </cell>
        </row>
        <row r="23">
          <cell r="N23">
            <v>64.69</v>
          </cell>
          <cell r="O23">
            <v>12.94</v>
          </cell>
          <cell r="P23">
            <v>77.63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йс"/>
      <sheetName val="калькуляції"/>
      <sheetName val="зп"/>
    </sheetNames>
    <sheetDataSet>
      <sheetData sheetId="0" refreshError="1"/>
      <sheetData sheetId="1">
        <row r="17">
          <cell r="N17">
            <v>270.13</v>
          </cell>
          <cell r="O17">
            <v>54.03</v>
          </cell>
          <cell r="P17">
            <v>324.15999999999997</v>
          </cell>
        </row>
        <row r="18">
          <cell r="N18">
            <v>270.13</v>
          </cell>
          <cell r="O18">
            <v>54.03</v>
          </cell>
          <cell r="P18">
            <v>324.15999999999997</v>
          </cell>
        </row>
        <row r="19">
          <cell r="N19">
            <v>121.31</v>
          </cell>
          <cell r="O19">
            <v>24.26</v>
          </cell>
          <cell r="P19">
            <v>145.57</v>
          </cell>
        </row>
        <row r="20">
          <cell r="N20">
            <v>121.31</v>
          </cell>
          <cell r="O20">
            <v>24.26</v>
          </cell>
          <cell r="P20">
            <v>145.57</v>
          </cell>
        </row>
        <row r="21">
          <cell r="N21">
            <v>212.99</v>
          </cell>
          <cell r="O21">
            <v>42.6</v>
          </cell>
          <cell r="P21">
            <v>255.59</v>
          </cell>
        </row>
        <row r="22">
          <cell r="N22">
            <v>212.99</v>
          </cell>
          <cell r="O22">
            <v>42.6</v>
          </cell>
          <cell r="P22">
            <v>255.59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ейскурант"/>
      <sheetName val="видача довідки_гол."/>
      <sheetName val="архів док"/>
      <sheetName val="зп"/>
    </sheetNames>
    <sheetDataSet>
      <sheetData sheetId="0"/>
      <sheetData sheetId="1">
        <row r="17">
          <cell r="M17">
            <v>273.24</v>
          </cell>
          <cell r="N17">
            <v>54.65</v>
          </cell>
          <cell r="O17">
            <v>327.89000000000004</v>
          </cell>
        </row>
      </sheetData>
      <sheetData sheetId="2">
        <row r="16">
          <cell r="M16">
            <v>307.54000000000002</v>
          </cell>
          <cell r="N16">
            <v>61.499999999999993</v>
          </cell>
          <cell r="O16">
            <v>369.04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йс"/>
      <sheetName val="калькуляції"/>
      <sheetName val="зп"/>
      <sheetName val="Лист1"/>
    </sheetNames>
    <sheetDataSet>
      <sheetData sheetId="0"/>
      <sheetData sheetId="1">
        <row r="15">
          <cell r="N15">
            <v>2534.0239999999999</v>
          </cell>
          <cell r="O15">
            <v>506.8</v>
          </cell>
          <cell r="P15">
            <v>3040.8240000000001</v>
          </cell>
        </row>
        <row r="16">
          <cell r="N16">
            <v>3501.5339999999997</v>
          </cell>
          <cell r="O16">
            <v>700.31</v>
          </cell>
          <cell r="P16">
            <v>4201.8439999999991</v>
          </cell>
        </row>
        <row r="17">
          <cell r="N17">
            <v>2534.0239999999999</v>
          </cell>
          <cell r="O17">
            <v>506.8</v>
          </cell>
          <cell r="P17">
            <v>3040.8240000000001</v>
          </cell>
        </row>
        <row r="18">
          <cell r="N18">
            <v>2427.54</v>
          </cell>
          <cell r="O18">
            <v>485.51</v>
          </cell>
          <cell r="P18">
            <v>2913.05</v>
          </cell>
        </row>
        <row r="19">
          <cell r="N19">
            <v>2369.2719999999999</v>
          </cell>
          <cell r="O19">
            <v>473.85</v>
          </cell>
          <cell r="P19">
            <v>2843.1219999999998</v>
          </cell>
        </row>
        <row r="20">
          <cell r="N20">
            <v>2270.4319999999998</v>
          </cell>
          <cell r="O20">
            <v>454.09</v>
          </cell>
          <cell r="P20">
            <v>2724.5219999999999</v>
          </cell>
        </row>
        <row r="21">
          <cell r="N21">
            <v>2143.69</v>
          </cell>
          <cell r="O21">
            <v>428.74</v>
          </cell>
          <cell r="P21">
            <v>2572.4300000000003</v>
          </cell>
        </row>
        <row r="22">
          <cell r="N22">
            <v>2143.69</v>
          </cell>
          <cell r="O22">
            <v>428.74</v>
          </cell>
          <cell r="P22">
            <v>2572.4300000000003</v>
          </cell>
        </row>
        <row r="23">
          <cell r="N23">
            <v>2143.69</v>
          </cell>
          <cell r="O23">
            <v>428.74</v>
          </cell>
          <cell r="P23">
            <v>2572.4300000000003</v>
          </cell>
        </row>
        <row r="24">
          <cell r="N24">
            <v>2063.8419999999996</v>
          </cell>
          <cell r="O24">
            <v>412.77</v>
          </cell>
          <cell r="P24">
            <v>2476.6119999999996</v>
          </cell>
        </row>
        <row r="25">
          <cell r="N25">
            <v>2009.8519999999999</v>
          </cell>
          <cell r="O25">
            <v>401.97</v>
          </cell>
          <cell r="P25">
            <v>2411.8220000000001</v>
          </cell>
        </row>
        <row r="26">
          <cell r="N26">
            <v>1436.1440000000002</v>
          </cell>
          <cell r="O26">
            <v>287.23</v>
          </cell>
          <cell r="P26">
            <v>1723.3740000000003</v>
          </cell>
        </row>
        <row r="27">
          <cell r="N27">
            <v>362.41800000000001</v>
          </cell>
          <cell r="O27">
            <v>72.48</v>
          </cell>
          <cell r="P27">
            <v>434.89800000000002</v>
          </cell>
        </row>
        <row r="28">
          <cell r="N28">
            <v>2553.8239999999996</v>
          </cell>
          <cell r="O28">
            <v>510.76</v>
          </cell>
          <cell r="P28">
            <v>3064.5839999999998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workbookViewId="0">
      <selection activeCell="J11" sqref="J11"/>
    </sheetView>
  </sheetViews>
  <sheetFormatPr defaultRowHeight="12.75" x14ac:dyDescent="0.2"/>
  <cols>
    <col min="1" max="1" width="8.5703125" customWidth="1"/>
    <col min="2" max="2" width="20.7109375" customWidth="1"/>
    <col min="3" max="3" width="42.85546875" customWidth="1"/>
    <col min="4" max="4" width="14.7109375" customWidth="1"/>
    <col min="5" max="5" width="12.28515625" customWidth="1"/>
    <col min="6" max="6" width="15.7109375" customWidth="1"/>
  </cols>
  <sheetData>
    <row r="1" spans="1:6" x14ac:dyDescent="0.2">
      <c r="A1" s="165"/>
      <c r="B1" s="165"/>
      <c r="C1" s="166"/>
      <c r="D1" s="165"/>
      <c r="E1" s="165"/>
      <c r="F1" s="165"/>
    </row>
    <row r="2" spans="1:6" x14ac:dyDescent="0.2">
      <c r="A2" s="165"/>
      <c r="B2" s="215" t="s">
        <v>101</v>
      </c>
      <c r="C2" s="215"/>
      <c r="D2" s="215"/>
      <c r="E2" s="215"/>
      <c r="F2" s="215"/>
    </row>
    <row r="3" spans="1:6" x14ac:dyDescent="0.2">
      <c r="A3" s="165"/>
      <c r="B3" s="165"/>
      <c r="C3" s="166"/>
      <c r="D3" s="223" t="s">
        <v>0</v>
      </c>
      <c r="E3" s="224"/>
      <c r="F3" s="224"/>
    </row>
    <row r="4" spans="1:6" x14ac:dyDescent="0.2">
      <c r="A4" s="165"/>
      <c r="B4" s="165"/>
      <c r="C4" s="166"/>
      <c r="D4" s="223" t="s">
        <v>208</v>
      </c>
      <c r="E4" s="224"/>
      <c r="F4" s="224"/>
    </row>
    <row r="5" spans="1:6" x14ac:dyDescent="0.2">
      <c r="A5" s="165"/>
      <c r="B5" s="165"/>
      <c r="C5" s="166"/>
      <c r="D5" s="223" t="s">
        <v>102</v>
      </c>
      <c r="E5" s="224"/>
      <c r="F5" s="224"/>
    </row>
    <row r="6" spans="1:6" x14ac:dyDescent="0.2">
      <c r="A6" s="165"/>
      <c r="B6" s="165"/>
      <c r="C6" s="166"/>
      <c r="D6" s="223" t="s">
        <v>209</v>
      </c>
      <c r="E6" s="224"/>
      <c r="F6" s="224"/>
    </row>
    <row r="7" spans="1:6" x14ac:dyDescent="0.2">
      <c r="A7" s="225" t="s">
        <v>103</v>
      </c>
      <c r="B7" s="224"/>
      <c r="C7" s="224"/>
      <c r="D7" s="224"/>
      <c r="E7" s="224"/>
      <c r="F7" s="224"/>
    </row>
    <row r="8" spans="1:6" x14ac:dyDescent="0.2">
      <c r="A8" s="226" t="s">
        <v>210</v>
      </c>
      <c r="B8" s="226"/>
      <c r="C8" s="226"/>
      <c r="D8" s="226"/>
      <c r="E8" s="227"/>
      <c r="F8" s="228"/>
    </row>
    <row r="9" spans="1:6" ht="21.75" customHeight="1" thickBot="1" x14ac:dyDescent="0.25">
      <c r="A9" s="167"/>
      <c r="B9" s="167"/>
      <c r="C9" s="167"/>
      <c r="D9" s="216" t="s">
        <v>211</v>
      </c>
      <c r="E9" s="216"/>
      <c r="F9" s="216"/>
    </row>
    <row r="10" spans="1:6" ht="44.25" customHeight="1" thickBot="1" x14ac:dyDescent="0.25">
      <c r="A10" s="168" t="s">
        <v>105</v>
      </c>
      <c r="B10" s="168" t="s">
        <v>106</v>
      </c>
      <c r="C10" s="169" t="s">
        <v>107</v>
      </c>
      <c r="D10" s="169" t="s">
        <v>108</v>
      </c>
      <c r="E10" s="170" t="s">
        <v>109</v>
      </c>
      <c r="F10" s="170" t="s">
        <v>110</v>
      </c>
    </row>
    <row r="11" spans="1:6" ht="42.75" customHeight="1" x14ac:dyDescent="0.2">
      <c r="A11" s="217">
        <v>1</v>
      </c>
      <c r="B11" s="220" t="s">
        <v>212</v>
      </c>
      <c r="C11" s="171" t="s">
        <v>213</v>
      </c>
      <c r="D11" s="172">
        <v>1334.41</v>
      </c>
      <c r="E11" s="173">
        <f>D11*0.2</f>
        <v>266.88200000000001</v>
      </c>
      <c r="F11" s="174">
        <f>D11+E11</f>
        <v>1601.2920000000001</v>
      </c>
    </row>
    <row r="12" spans="1:6" ht="42" customHeight="1" x14ac:dyDescent="0.2">
      <c r="A12" s="218"/>
      <c r="B12" s="221"/>
      <c r="C12" s="175" t="s">
        <v>214</v>
      </c>
      <c r="D12" s="176">
        <v>1460.79</v>
      </c>
      <c r="E12" s="177">
        <f t="shared" ref="E12:E26" si="0">D12*0.2</f>
        <v>292.15800000000002</v>
      </c>
      <c r="F12" s="178">
        <f t="shared" ref="F12:F26" si="1">D12+E12</f>
        <v>1752.9479999999999</v>
      </c>
    </row>
    <row r="13" spans="1:6" ht="41.25" customHeight="1" x14ac:dyDescent="0.2">
      <c r="A13" s="218"/>
      <c r="B13" s="221"/>
      <c r="C13" s="175" t="s">
        <v>215</v>
      </c>
      <c r="D13" s="176">
        <v>783.8</v>
      </c>
      <c r="E13" s="177">
        <f t="shared" si="0"/>
        <v>156.76</v>
      </c>
      <c r="F13" s="178">
        <f t="shared" si="1"/>
        <v>940.56</v>
      </c>
    </row>
    <row r="14" spans="1:6" ht="39.75" customHeight="1" x14ac:dyDescent="0.2">
      <c r="A14" s="218"/>
      <c r="B14" s="221"/>
      <c r="C14" s="179" t="s">
        <v>216</v>
      </c>
      <c r="D14" s="176">
        <v>775.34</v>
      </c>
      <c r="E14" s="177">
        <f t="shared" si="0"/>
        <v>155.06800000000001</v>
      </c>
      <c r="F14" s="178">
        <f t="shared" si="1"/>
        <v>930.40800000000002</v>
      </c>
    </row>
    <row r="15" spans="1:6" ht="42" customHeight="1" thickBot="1" x14ac:dyDescent="0.25">
      <c r="A15" s="219"/>
      <c r="B15" s="221"/>
      <c r="C15" s="180" t="s">
        <v>217</v>
      </c>
      <c r="D15" s="181">
        <v>1424.96</v>
      </c>
      <c r="E15" s="182">
        <f t="shared" si="0"/>
        <v>284.99200000000002</v>
      </c>
      <c r="F15" s="183">
        <f t="shared" si="1"/>
        <v>1709.952</v>
      </c>
    </row>
    <row r="16" spans="1:6" ht="51" x14ac:dyDescent="0.2">
      <c r="A16" s="218">
        <v>2</v>
      </c>
      <c r="B16" s="220" t="s">
        <v>218</v>
      </c>
      <c r="C16" s="184" t="s">
        <v>219</v>
      </c>
      <c r="D16" s="185">
        <v>713.83</v>
      </c>
      <c r="E16" s="173">
        <f t="shared" si="0"/>
        <v>142.76600000000002</v>
      </c>
      <c r="F16" s="174">
        <f t="shared" si="1"/>
        <v>856.596</v>
      </c>
    </row>
    <row r="17" spans="1:6" ht="38.25" x14ac:dyDescent="0.2">
      <c r="A17" s="218"/>
      <c r="B17" s="221"/>
      <c r="C17" s="186" t="s">
        <v>220</v>
      </c>
      <c r="D17" s="187">
        <v>713.83</v>
      </c>
      <c r="E17" s="177">
        <f t="shared" si="0"/>
        <v>142.76600000000002</v>
      </c>
      <c r="F17" s="178">
        <f t="shared" si="1"/>
        <v>856.596</v>
      </c>
    </row>
    <row r="18" spans="1:6" ht="38.25" x14ac:dyDescent="0.2">
      <c r="A18" s="218"/>
      <c r="B18" s="221"/>
      <c r="C18" s="186" t="s">
        <v>221</v>
      </c>
      <c r="D18" s="187">
        <v>720.95</v>
      </c>
      <c r="E18" s="177">
        <f t="shared" si="0"/>
        <v>144.19000000000003</v>
      </c>
      <c r="F18" s="178">
        <f t="shared" si="1"/>
        <v>865.1400000000001</v>
      </c>
    </row>
    <row r="19" spans="1:6" ht="38.25" x14ac:dyDescent="0.2">
      <c r="A19" s="218"/>
      <c r="B19" s="221"/>
      <c r="C19" s="186" t="s">
        <v>222</v>
      </c>
      <c r="D19" s="187">
        <v>566.16999999999996</v>
      </c>
      <c r="E19" s="188">
        <f t="shared" si="0"/>
        <v>113.23399999999999</v>
      </c>
      <c r="F19" s="183">
        <f t="shared" si="1"/>
        <v>679.404</v>
      </c>
    </row>
    <row r="20" spans="1:6" ht="26.25" thickBot="1" x14ac:dyDescent="0.25">
      <c r="A20" s="189"/>
      <c r="B20" s="222"/>
      <c r="C20" s="184" t="s">
        <v>223</v>
      </c>
      <c r="D20" s="190">
        <v>769.11</v>
      </c>
      <c r="E20" s="188">
        <f t="shared" si="0"/>
        <v>153.822</v>
      </c>
      <c r="F20" s="183">
        <f t="shared" si="1"/>
        <v>922.93200000000002</v>
      </c>
    </row>
    <row r="21" spans="1:6" x14ac:dyDescent="0.2">
      <c r="A21" s="217">
        <v>3</v>
      </c>
      <c r="B21" s="220" t="s">
        <v>231</v>
      </c>
      <c r="C21" s="191" t="s">
        <v>224</v>
      </c>
      <c r="D21" s="192">
        <v>400.64</v>
      </c>
      <c r="E21" s="193">
        <f t="shared" si="0"/>
        <v>80.128</v>
      </c>
      <c r="F21" s="174">
        <f t="shared" si="1"/>
        <v>480.76799999999997</v>
      </c>
    </row>
    <row r="22" spans="1:6" x14ac:dyDescent="0.2">
      <c r="A22" s="218"/>
      <c r="B22" s="221"/>
      <c r="C22" s="194" t="s">
        <v>225</v>
      </c>
      <c r="D22" s="195">
        <v>1900.46</v>
      </c>
      <c r="E22" s="196">
        <f t="shared" si="0"/>
        <v>380.09200000000004</v>
      </c>
      <c r="F22" s="178">
        <f t="shared" si="1"/>
        <v>2280.5520000000001</v>
      </c>
    </row>
    <row r="23" spans="1:6" x14ac:dyDescent="0.2">
      <c r="A23" s="218"/>
      <c r="B23" s="221"/>
      <c r="C23" s="197" t="s">
        <v>226</v>
      </c>
      <c r="D23" s="198">
        <v>400.64</v>
      </c>
      <c r="E23" s="196">
        <f t="shared" si="0"/>
        <v>80.128</v>
      </c>
      <c r="F23" s="178">
        <f t="shared" si="1"/>
        <v>480.76799999999997</v>
      </c>
    </row>
    <row r="24" spans="1:6" ht="26.25" thickBot="1" x14ac:dyDescent="0.25">
      <c r="A24" s="219"/>
      <c r="B24" s="222"/>
      <c r="C24" s="199" t="s">
        <v>227</v>
      </c>
      <c r="D24" s="200">
        <v>1900.46</v>
      </c>
      <c r="E24" s="201">
        <f t="shared" si="0"/>
        <v>380.09200000000004</v>
      </c>
      <c r="F24" s="202">
        <f t="shared" si="1"/>
        <v>2280.5520000000001</v>
      </c>
    </row>
    <row r="25" spans="1:6" ht="25.5" x14ac:dyDescent="0.2">
      <c r="A25" s="211">
        <v>4</v>
      </c>
      <c r="B25" s="213" t="s">
        <v>228</v>
      </c>
      <c r="C25" s="171" t="s">
        <v>229</v>
      </c>
      <c r="D25" s="203">
        <v>58.26</v>
      </c>
      <c r="E25" s="177">
        <f t="shared" si="0"/>
        <v>11.652000000000001</v>
      </c>
      <c r="F25" s="174">
        <f t="shared" si="1"/>
        <v>69.912000000000006</v>
      </c>
    </row>
    <row r="26" spans="1:6" ht="24" customHeight="1" thickBot="1" x14ac:dyDescent="0.25">
      <c r="A26" s="212"/>
      <c r="B26" s="214"/>
      <c r="C26" s="204" t="s">
        <v>230</v>
      </c>
      <c r="D26" s="205">
        <v>93.96</v>
      </c>
      <c r="E26" s="182">
        <f t="shared" si="0"/>
        <v>18.791999999999998</v>
      </c>
      <c r="F26" s="202">
        <f t="shared" si="1"/>
        <v>112.752</v>
      </c>
    </row>
    <row r="27" spans="1:6" x14ac:dyDescent="0.2">
      <c r="A27" s="206"/>
      <c r="B27" s="207"/>
      <c r="C27" s="166"/>
      <c r="D27" s="165"/>
      <c r="E27" s="165"/>
      <c r="F27" s="165"/>
    </row>
    <row r="28" spans="1:6" x14ac:dyDescent="0.2">
      <c r="A28" s="165"/>
      <c r="B28" s="208"/>
      <c r="C28" s="166"/>
      <c r="D28" s="165"/>
      <c r="E28" s="165"/>
      <c r="F28" s="165"/>
    </row>
    <row r="29" spans="1:6" x14ac:dyDescent="0.2">
      <c r="A29" s="165"/>
      <c r="B29" s="165"/>
      <c r="C29" s="166"/>
      <c r="D29" s="165"/>
      <c r="E29" s="165"/>
      <c r="F29" s="165"/>
    </row>
    <row r="30" spans="1:6" x14ac:dyDescent="0.2">
      <c r="A30" s="165"/>
      <c r="B30" s="165"/>
      <c r="C30" s="166"/>
      <c r="D30" s="165"/>
      <c r="E30" s="165"/>
      <c r="F30" s="165"/>
    </row>
    <row r="31" spans="1:6" x14ac:dyDescent="0.2">
      <c r="A31" s="165"/>
      <c r="B31" s="207" t="s">
        <v>21</v>
      </c>
      <c r="C31" s="166"/>
      <c r="D31" s="207" t="s">
        <v>134</v>
      </c>
      <c r="E31" s="165"/>
      <c r="F31" s="165"/>
    </row>
    <row r="32" spans="1:6" x14ac:dyDescent="0.2">
      <c r="A32" s="165"/>
      <c r="B32" s="165"/>
      <c r="C32" s="166"/>
      <c r="D32" s="165"/>
      <c r="E32" s="165"/>
      <c r="F32" s="165"/>
    </row>
  </sheetData>
  <mergeCells count="16">
    <mergeCell ref="A25:A26"/>
    <mergeCell ref="B25:B26"/>
    <mergeCell ref="B2:F2"/>
    <mergeCell ref="D9:F9"/>
    <mergeCell ref="A11:A15"/>
    <mergeCell ref="B11:B15"/>
    <mergeCell ref="A16:A19"/>
    <mergeCell ref="B16:B20"/>
    <mergeCell ref="A21:A24"/>
    <mergeCell ref="B21:B24"/>
    <mergeCell ref="D3:F3"/>
    <mergeCell ref="D4:F4"/>
    <mergeCell ref="D5:F5"/>
    <mergeCell ref="D6:F6"/>
    <mergeCell ref="A7:F7"/>
    <mergeCell ref="A8:F8"/>
  </mergeCells>
  <pageMargins left="0.31496062992125984" right="0.31496062992125984" top="0.35433070866141736" bottom="0.35433070866141736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abSelected="1" workbookViewId="0">
      <selection activeCell="E9" sqref="E9"/>
    </sheetView>
  </sheetViews>
  <sheetFormatPr defaultColWidth="9.140625" defaultRowHeight="12.75" x14ac:dyDescent="0.2"/>
  <cols>
    <col min="2" max="2" width="51.28515625" customWidth="1"/>
    <col min="3" max="3" width="13.7109375" customWidth="1"/>
    <col min="4" max="4" width="11.5703125" style="121" customWidth="1"/>
    <col min="5" max="5" width="12.7109375" style="121" customWidth="1"/>
  </cols>
  <sheetData>
    <row r="1" spans="1:6" ht="18" x14ac:dyDescent="0.25">
      <c r="A1" s="133"/>
      <c r="B1" s="134"/>
      <c r="C1" s="134"/>
      <c r="D1" s="135"/>
      <c r="E1" s="135"/>
    </row>
    <row r="2" spans="1:6" ht="19.5" customHeight="1" x14ac:dyDescent="0.2">
      <c r="A2" s="229" t="s">
        <v>135</v>
      </c>
      <c r="B2" s="229"/>
      <c r="C2" s="229"/>
      <c r="D2" s="229"/>
      <c r="E2" s="229"/>
    </row>
    <row r="3" spans="1:6" ht="25.5" customHeight="1" x14ac:dyDescent="0.2">
      <c r="A3" s="229" t="s">
        <v>136</v>
      </c>
      <c r="B3" s="229"/>
      <c r="C3" s="229"/>
      <c r="D3" s="229"/>
      <c r="E3" s="229"/>
    </row>
    <row r="4" spans="1:6" ht="15.75" thickBot="1" x14ac:dyDescent="0.25">
      <c r="A4" s="117"/>
      <c r="D4" s="230" t="s">
        <v>104</v>
      </c>
      <c r="E4" s="230"/>
      <c r="F4" s="230"/>
    </row>
    <row r="5" spans="1:6" ht="50.25" thickBot="1" x14ac:dyDescent="0.25">
      <c r="A5" s="118" t="s">
        <v>137</v>
      </c>
      <c r="B5" s="119" t="s">
        <v>138</v>
      </c>
      <c r="C5" s="120" t="s">
        <v>139</v>
      </c>
      <c r="D5" s="129" t="s">
        <v>109</v>
      </c>
      <c r="E5" s="122" t="s">
        <v>110</v>
      </c>
    </row>
    <row r="6" spans="1:6" ht="68.25" customHeight="1" thickBot="1" x14ac:dyDescent="0.25">
      <c r="A6" s="139" t="s">
        <v>140</v>
      </c>
      <c r="B6" s="151" t="s">
        <v>112</v>
      </c>
      <c r="C6" s="156"/>
      <c r="D6" s="140"/>
      <c r="E6" s="141"/>
    </row>
    <row r="7" spans="1:6" ht="20.100000000000001" customHeight="1" x14ac:dyDescent="0.2">
      <c r="A7" s="136" t="s">
        <v>111</v>
      </c>
      <c r="B7" s="152" t="s">
        <v>113</v>
      </c>
      <c r="C7" s="157">
        <v>427.24</v>
      </c>
      <c r="D7" s="137">
        <v>85.448000000000008</v>
      </c>
      <c r="E7" s="138">
        <v>512.68799999999999</v>
      </c>
    </row>
    <row r="8" spans="1:6" ht="20.100000000000001" customHeight="1" x14ac:dyDescent="0.2">
      <c r="A8" s="123" t="s">
        <v>121</v>
      </c>
      <c r="B8" s="153" t="s">
        <v>114</v>
      </c>
      <c r="C8" s="158">
        <v>514.98</v>
      </c>
      <c r="D8" s="130">
        <v>102.99600000000001</v>
      </c>
      <c r="E8" s="124">
        <v>617.976</v>
      </c>
    </row>
    <row r="9" spans="1:6" ht="20.100000000000001" customHeight="1" x14ac:dyDescent="0.2">
      <c r="A9" s="123" t="s">
        <v>125</v>
      </c>
      <c r="B9" s="153" t="s">
        <v>115</v>
      </c>
      <c r="C9" s="158">
        <v>591.27</v>
      </c>
      <c r="D9" s="130">
        <v>118.254</v>
      </c>
      <c r="E9" s="124">
        <v>709.524</v>
      </c>
    </row>
    <row r="10" spans="1:6" ht="20.100000000000001" customHeight="1" x14ac:dyDescent="0.2">
      <c r="A10" s="123" t="s">
        <v>141</v>
      </c>
      <c r="B10" s="153" t="s">
        <v>116</v>
      </c>
      <c r="C10" s="158">
        <v>757.21</v>
      </c>
      <c r="D10" s="130">
        <v>151.44200000000001</v>
      </c>
      <c r="E10" s="124">
        <v>908.65200000000004</v>
      </c>
    </row>
    <row r="11" spans="1:6" ht="20.100000000000001" customHeight="1" thickBot="1" x14ac:dyDescent="0.25">
      <c r="A11" s="142" t="s">
        <v>142</v>
      </c>
      <c r="B11" s="154" t="s">
        <v>117</v>
      </c>
      <c r="C11" s="159">
        <v>850.67</v>
      </c>
      <c r="D11" s="143">
        <v>170.13400000000001</v>
      </c>
      <c r="E11" s="144">
        <v>1020.804</v>
      </c>
    </row>
    <row r="12" spans="1:6" ht="67.5" customHeight="1" thickBot="1" x14ac:dyDescent="0.25">
      <c r="A12" s="139" t="s">
        <v>143</v>
      </c>
      <c r="B12" s="151" t="s">
        <v>118</v>
      </c>
      <c r="C12" s="156"/>
      <c r="D12" s="140"/>
      <c r="E12" s="141"/>
    </row>
    <row r="13" spans="1:6" ht="20.100000000000001" customHeight="1" x14ac:dyDescent="0.2">
      <c r="A13" s="136" t="s">
        <v>126</v>
      </c>
      <c r="B13" s="152" t="s">
        <v>113</v>
      </c>
      <c r="C13" s="157">
        <v>797.26</v>
      </c>
      <c r="D13" s="137">
        <v>159.452</v>
      </c>
      <c r="E13" s="138">
        <v>956.71199999999999</v>
      </c>
    </row>
    <row r="14" spans="1:6" ht="20.100000000000001" customHeight="1" x14ac:dyDescent="0.2">
      <c r="A14" s="123" t="s">
        <v>130</v>
      </c>
      <c r="B14" s="153" t="s">
        <v>114</v>
      </c>
      <c r="C14" s="158">
        <v>1049.03</v>
      </c>
      <c r="D14" s="130">
        <v>209.80600000000001</v>
      </c>
      <c r="E14" s="124">
        <v>1258.836</v>
      </c>
    </row>
    <row r="15" spans="1:6" ht="20.100000000000001" customHeight="1" x14ac:dyDescent="0.2">
      <c r="A15" s="123" t="s">
        <v>144</v>
      </c>
      <c r="B15" s="153" t="s">
        <v>119</v>
      </c>
      <c r="C15" s="158">
        <v>1436.21</v>
      </c>
      <c r="D15" s="130">
        <v>287.24200000000002</v>
      </c>
      <c r="E15" s="124">
        <v>1723.452</v>
      </c>
    </row>
    <row r="16" spans="1:6" ht="20.100000000000001" customHeight="1" x14ac:dyDescent="0.2">
      <c r="A16" s="123" t="s">
        <v>145</v>
      </c>
      <c r="B16" s="153" t="s">
        <v>116</v>
      </c>
      <c r="C16" s="158">
        <v>1771.9</v>
      </c>
      <c r="D16" s="130">
        <v>354.38000000000005</v>
      </c>
      <c r="E16" s="124">
        <v>2126.2800000000002</v>
      </c>
    </row>
    <row r="17" spans="1:5" ht="20.100000000000001" customHeight="1" thickBot="1" x14ac:dyDescent="0.25">
      <c r="A17" s="142" t="s">
        <v>146</v>
      </c>
      <c r="B17" s="154" t="s">
        <v>117</v>
      </c>
      <c r="C17" s="159">
        <v>2040.83</v>
      </c>
      <c r="D17" s="143">
        <v>408.166</v>
      </c>
      <c r="E17" s="144">
        <v>2448.9960000000001</v>
      </c>
    </row>
    <row r="18" spans="1:5" ht="71.25" customHeight="1" thickBot="1" x14ac:dyDescent="0.25">
      <c r="A18" s="139" t="s">
        <v>147</v>
      </c>
      <c r="B18" s="151" t="s">
        <v>120</v>
      </c>
      <c r="C18" s="156"/>
      <c r="D18" s="140"/>
      <c r="E18" s="141"/>
    </row>
    <row r="19" spans="1:5" ht="20.100000000000001" customHeight="1" x14ac:dyDescent="0.2">
      <c r="A19" s="136" t="s">
        <v>148</v>
      </c>
      <c r="B19" s="152" t="s">
        <v>113</v>
      </c>
      <c r="C19" s="157">
        <v>1262.6500000000001</v>
      </c>
      <c r="D19" s="137">
        <v>252.53000000000003</v>
      </c>
      <c r="E19" s="138">
        <v>1515.18</v>
      </c>
    </row>
    <row r="20" spans="1:5" ht="20.100000000000001" customHeight="1" x14ac:dyDescent="0.2">
      <c r="A20" s="123" t="s">
        <v>149</v>
      </c>
      <c r="B20" s="153" t="s">
        <v>114</v>
      </c>
      <c r="C20" s="158">
        <v>1707.05</v>
      </c>
      <c r="D20" s="130">
        <v>341.41</v>
      </c>
      <c r="E20" s="124">
        <v>2048.46</v>
      </c>
    </row>
    <row r="21" spans="1:5" ht="20.100000000000001" customHeight="1" x14ac:dyDescent="0.2">
      <c r="A21" s="123" t="s">
        <v>150</v>
      </c>
      <c r="B21" s="153" t="s">
        <v>119</v>
      </c>
      <c r="C21" s="158">
        <v>2397.5</v>
      </c>
      <c r="D21" s="130">
        <v>479.5</v>
      </c>
      <c r="E21" s="124">
        <v>2877</v>
      </c>
    </row>
    <row r="22" spans="1:5" ht="20.100000000000001" customHeight="1" x14ac:dyDescent="0.2">
      <c r="A22" s="123" t="s">
        <v>151</v>
      </c>
      <c r="B22" s="153" t="s">
        <v>116</v>
      </c>
      <c r="C22" s="158">
        <v>3045.99</v>
      </c>
      <c r="D22" s="130">
        <v>609.19799999999998</v>
      </c>
      <c r="E22" s="124">
        <v>3655.1879999999996</v>
      </c>
    </row>
    <row r="23" spans="1:5" ht="20.100000000000001" customHeight="1" thickBot="1" x14ac:dyDescent="0.25">
      <c r="A23" s="142" t="s">
        <v>152</v>
      </c>
      <c r="B23" s="154" t="s">
        <v>117</v>
      </c>
      <c r="C23" s="159">
        <v>3473.23</v>
      </c>
      <c r="D23" s="143">
        <v>694.64600000000007</v>
      </c>
      <c r="E23" s="144">
        <v>4167.8760000000002</v>
      </c>
    </row>
    <row r="24" spans="1:5" ht="63" customHeight="1" thickBot="1" x14ac:dyDescent="0.25">
      <c r="A24" s="139" t="s">
        <v>153</v>
      </c>
      <c r="B24" s="151" t="s">
        <v>122</v>
      </c>
      <c r="C24" s="156"/>
      <c r="D24" s="140"/>
      <c r="E24" s="141"/>
    </row>
    <row r="25" spans="1:5" ht="20.100000000000001" customHeight="1" x14ac:dyDescent="0.2">
      <c r="A25" s="136" t="s">
        <v>154</v>
      </c>
      <c r="B25" s="152" t="s">
        <v>113</v>
      </c>
      <c r="C25" s="157">
        <v>212.67</v>
      </c>
      <c r="D25" s="137">
        <v>42.533999999999999</v>
      </c>
      <c r="E25" s="138">
        <v>255.20399999999998</v>
      </c>
    </row>
    <row r="26" spans="1:5" ht="20.100000000000001" customHeight="1" x14ac:dyDescent="0.2">
      <c r="A26" s="123" t="s">
        <v>155</v>
      </c>
      <c r="B26" s="153" t="s">
        <v>114</v>
      </c>
      <c r="C26" s="158">
        <v>236.51</v>
      </c>
      <c r="D26" s="130">
        <v>47.302</v>
      </c>
      <c r="E26" s="124">
        <v>283.81200000000001</v>
      </c>
    </row>
    <row r="27" spans="1:5" ht="20.100000000000001" customHeight="1" x14ac:dyDescent="0.2">
      <c r="A27" s="123" t="s">
        <v>156</v>
      </c>
      <c r="B27" s="153" t="s">
        <v>119</v>
      </c>
      <c r="C27" s="158">
        <v>327.11</v>
      </c>
      <c r="D27" s="130">
        <v>65.422000000000011</v>
      </c>
      <c r="E27" s="124">
        <v>392.53200000000004</v>
      </c>
    </row>
    <row r="28" spans="1:5" ht="20.100000000000001" customHeight="1" x14ac:dyDescent="0.2">
      <c r="A28" s="123" t="s">
        <v>157</v>
      </c>
      <c r="B28" s="153" t="s">
        <v>116</v>
      </c>
      <c r="C28" s="158">
        <v>422.47</v>
      </c>
      <c r="D28" s="130">
        <v>84.494000000000014</v>
      </c>
      <c r="E28" s="124">
        <v>506.96400000000006</v>
      </c>
    </row>
    <row r="29" spans="1:5" ht="20.100000000000001" customHeight="1" thickBot="1" x14ac:dyDescent="0.25">
      <c r="A29" s="142" t="s">
        <v>158</v>
      </c>
      <c r="B29" s="154" t="s">
        <v>117</v>
      </c>
      <c r="C29" s="159">
        <v>503.53</v>
      </c>
      <c r="D29" s="143">
        <v>100.706</v>
      </c>
      <c r="E29" s="144">
        <v>604.23599999999999</v>
      </c>
    </row>
    <row r="30" spans="1:5" ht="55.5" customHeight="1" thickBot="1" x14ac:dyDescent="0.25">
      <c r="A30" s="139" t="s">
        <v>159</v>
      </c>
      <c r="B30" s="151" t="s">
        <v>123</v>
      </c>
      <c r="C30" s="156"/>
      <c r="D30" s="140"/>
      <c r="E30" s="141"/>
    </row>
    <row r="31" spans="1:5" ht="20.100000000000001" customHeight="1" x14ac:dyDescent="0.2">
      <c r="A31" s="136" t="s">
        <v>160</v>
      </c>
      <c r="B31" s="152" t="s">
        <v>113</v>
      </c>
      <c r="C31" s="157">
        <v>377.17</v>
      </c>
      <c r="D31" s="137">
        <v>75.434000000000012</v>
      </c>
      <c r="E31" s="138">
        <v>452.60400000000004</v>
      </c>
    </row>
    <row r="32" spans="1:5" ht="20.100000000000001" customHeight="1" x14ac:dyDescent="0.2">
      <c r="A32" s="123" t="s">
        <v>161</v>
      </c>
      <c r="B32" s="153" t="s">
        <v>114</v>
      </c>
      <c r="C32" s="158">
        <v>412.94</v>
      </c>
      <c r="D32" s="130">
        <v>82.588000000000008</v>
      </c>
      <c r="E32" s="124">
        <v>495.52800000000002</v>
      </c>
    </row>
    <row r="33" spans="1:5" ht="20.100000000000001" customHeight="1" x14ac:dyDescent="0.2">
      <c r="A33" s="123" t="s">
        <v>162</v>
      </c>
      <c r="B33" s="153" t="s">
        <v>119</v>
      </c>
      <c r="C33" s="158">
        <v>584.59</v>
      </c>
      <c r="D33" s="130">
        <v>116.91800000000001</v>
      </c>
      <c r="E33" s="124">
        <v>701.50800000000004</v>
      </c>
    </row>
    <row r="34" spans="1:5" ht="20.100000000000001" customHeight="1" x14ac:dyDescent="0.2">
      <c r="A34" s="123" t="s">
        <v>163</v>
      </c>
      <c r="B34" s="153" t="s">
        <v>116</v>
      </c>
      <c r="C34" s="158">
        <v>727.64</v>
      </c>
      <c r="D34" s="130">
        <v>145.52799999999999</v>
      </c>
      <c r="E34" s="124">
        <v>873.16800000000001</v>
      </c>
    </row>
    <row r="35" spans="1:5" ht="20.100000000000001" customHeight="1" thickBot="1" x14ac:dyDescent="0.25">
      <c r="A35" s="142" t="s">
        <v>164</v>
      </c>
      <c r="B35" s="154" t="s">
        <v>117</v>
      </c>
      <c r="C35" s="159">
        <v>856.39</v>
      </c>
      <c r="D35" s="143">
        <v>171.27800000000002</v>
      </c>
      <c r="E35" s="144">
        <v>1027.6680000000001</v>
      </c>
    </row>
    <row r="36" spans="1:5" ht="57" customHeight="1" thickBot="1" x14ac:dyDescent="0.25">
      <c r="A36" s="139" t="s">
        <v>165</v>
      </c>
      <c r="B36" s="151" t="s">
        <v>124</v>
      </c>
      <c r="C36" s="156"/>
      <c r="D36" s="140"/>
      <c r="E36" s="141"/>
    </row>
    <row r="37" spans="1:5" ht="20.100000000000001" customHeight="1" x14ac:dyDescent="0.2">
      <c r="A37" s="136" t="s">
        <v>166</v>
      </c>
      <c r="B37" s="152" t="s">
        <v>113</v>
      </c>
      <c r="C37" s="157">
        <v>515.1</v>
      </c>
      <c r="D37" s="137">
        <v>103.02000000000001</v>
      </c>
      <c r="E37" s="138">
        <v>618.12</v>
      </c>
    </row>
    <row r="38" spans="1:5" ht="20.100000000000001" customHeight="1" x14ac:dyDescent="0.2">
      <c r="A38" s="123" t="s">
        <v>167</v>
      </c>
      <c r="B38" s="153" t="s">
        <v>114</v>
      </c>
      <c r="C38" s="158">
        <v>578.67999999999995</v>
      </c>
      <c r="D38" s="130">
        <v>115.73599999999999</v>
      </c>
      <c r="E38" s="124">
        <v>694.41599999999994</v>
      </c>
    </row>
    <row r="39" spans="1:5" ht="20.100000000000001" customHeight="1" x14ac:dyDescent="0.2">
      <c r="A39" s="123" t="s">
        <v>168</v>
      </c>
      <c r="B39" s="153" t="s">
        <v>119</v>
      </c>
      <c r="C39" s="158">
        <v>883.85</v>
      </c>
      <c r="D39" s="130">
        <v>176.77</v>
      </c>
      <c r="E39" s="124">
        <v>1060.6200000000001</v>
      </c>
    </row>
    <row r="40" spans="1:5" ht="20.100000000000001" customHeight="1" x14ac:dyDescent="0.2">
      <c r="A40" s="123" t="s">
        <v>169</v>
      </c>
      <c r="B40" s="153" t="s">
        <v>116</v>
      </c>
      <c r="C40" s="158">
        <v>1138.1600000000001</v>
      </c>
      <c r="D40" s="130">
        <v>227.63200000000003</v>
      </c>
      <c r="E40" s="124">
        <v>1365.7920000000001</v>
      </c>
    </row>
    <row r="41" spans="1:5" ht="20.100000000000001" customHeight="1" thickBot="1" x14ac:dyDescent="0.25">
      <c r="A41" s="142" t="s">
        <v>170</v>
      </c>
      <c r="B41" s="154" t="s">
        <v>117</v>
      </c>
      <c r="C41" s="159">
        <v>1367.04</v>
      </c>
      <c r="D41" s="143">
        <v>273.40800000000002</v>
      </c>
      <c r="E41" s="144">
        <v>1640.4479999999999</v>
      </c>
    </row>
    <row r="42" spans="1:5" ht="60.75" customHeight="1" thickBot="1" x14ac:dyDescent="0.25">
      <c r="A42" s="139" t="s">
        <v>171</v>
      </c>
      <c r="B42" s="151" t="s">
        <v>127</v>
      </c>
      <c r="C42" s="156"/>
      <c r="D42" s="140"/>
      <c r="E42" s="141"/>
    </row>
    <row r="43" spans="1:5" ht="20.100000000000001" customHeight="1" x14ac:dyDescent="0.2">
      <c r="A43" s="136" t="s">
        <v>172</v>
      </c>
      <c r="B43" s="152" t="s">
        <v>113</v>
      </c>
      <c r="C43" s="157">
        <v>383.37</v>
      </c>
      <c r="D43" s="137">
        <v>76.674000000000007</v>
      </c>
      <c r="E43" s="138">
        <v>460.04399999999998</v>
      </c>
    </row>
    <row r="44" spans="1:5" ht="20.100000000000001" customHeight="1" x14ac:dyDescent="0.2">
      <c r="A44" s="123" t="s">
        <v>173</v>
      </c>
      <c r="B44" s="153" t="s">
        <v>114</v>
      </c>
      <c r="C44" s="158">
        <v>488.27</v>
      </c>
      <c r="D44" s="130">
        <v>97.653999999999996</v>
      </c>
      <c r="E44" s="124">
        <v>585.92399999999998</v>
      </c>
    </row>
    <row r="45" spans="1:5" ht="20.100000000000001" customHeight="1" x14ac:dyDescent="0.2">
      <c r="A45" s="123" t="s">
        <v>174</v>
      </c>
      <c r="B45" s="153" t="s">
        <v>119</v>
      </c>
      <c r="C45" s="158">
        <v>555.03</v>
      </c>
      <c r="D45" s="130">
        <v>111.006</v>
      </c>
      <c r="E45" s="124">
        <v>666.03599999999994</v>
      </c>
    </row>
    <row r="46" spans="1:5" ht="20.100000000000001" customHeight="1" x14ac:dyDescent="0.2">
      <c r="A46" s="123" t="s">
        <v>175</v>
      </c>
      <c r="B46" s="153" t="s">
        <v>116</v>
      </c>
      <c r="C46" s="158">
        <v>974.64</v>
      </c>
      <c r="D46" s="130">
        <v>194.928</v>
      </c>
      <c r="E46" s="124">
        <v>1169.568</v>
      </c>
    </row>
    <row r="47" spans="1:5" ht="20.100000000000001" customHeight="1" thickBot="1" x14ac:dyDescent="0.25">
      <c r="A47" s="142" t="s">
        <v>176</v>
      </c>
      <c r="B47" s="154" t="s">
        <v>117</v>
      </c>
      <c r="C47" s="159">
        <v>1136.76</v>
      </c>
      <c r="D47" s="143">
        <v>227.352</v>
      </c>
      <c r="E47" s="144">
        <v>1364.1120000000001</v>
      </c>
    </row>
    <row r="48" spans="1:5" ht="62.25" customHeight="1" thickBot="1" x14ac:dyDescent="0.25">
      <c r="A48" s="139" t="s">
        <v>177</v>
      </c>
      <c r="B48" s="151" t="s">
        <v>128</v>
      </c>
      <c r="C48" s="156"/>
      <c r="D48" s="140"/>
      <c r="E48" s="141"/>
    </row>
    <row r="49" spans="1:5" ht="20.100000000000001" customHeight="1" x14ac:dyDescent="0.2">
      <c r="A49" s="136" t="s">
        <v>178</v>
      </c>
      <c r="B49" s="152" t="s">
        <v>113</v>
      </c>
      <c r="C49" s="157">
        <v>762.93</v>
      </c>
      <c r="D49" s="137">
        <v>152.58599999999998</v>
      </c>
      <c r="E49" s="138">
        <v>915.51599999999996</v>
      </c>
    </row>
    <row r="50" spans="1:5" ht="20.100000000000001" customHeight="1" x14ac:dyDescent="0.2">
      <c r="A50" s="123" t="s">
        <v>179</v>
      </c>
      <c r="B50" s="153" t="s">
        <v>114</v>
      </c>
      <c r="C50" s="158">
        <v>963.2</v>
      </c>
      <c r="D50" s="130">
        <v>192.64000000000001</v>
      </c>
      <c r="E50" s="124">
        <v>1155.8400000000001</v>
      </c>
    </row>
    <row r="51" spans="1:5" ht="20.100000000000001" customHeight="1" x14ac:dyDescent="0.2">
      <c r="A51" s="123" t="s">
        <v>180</v>
      </c>
      <c r="B51" s="153" t="s">
        <v>119</v>
      </c>
      <c r="C51" s="158">
        <v>1398.07</v>
      </c>
      <c r="D51" s="130">
        <v>279.61399999999998</v>
      </c>
      <c r="E51" s="124">
        <v>1677.684</v>
      </c>
    </row>
    <row r="52" spans="1:5" ht="20.100000000000001" customHeight="1" x14ac:dyDescent="0.2">
      <c r="A52" s="123" t="s">
        <v>181</v>
      </c>
      <c r="B52" s="153" t="s">
        <v>116</v>
      </c>
      <c r="C52" s="158">
        <v>1741.38</v>
      </c>
      <c r="D52" s="130">
        <v>348.27600000000007</v>
      </c>
      <c r="E52" s="124">
        <v>2089.6559999999999</v>
      </c>
    </row>
    <row r="53" spans="1:5" ht="20.100000000000001" customHeight="1" thickBot="1" x14ac:dyDescent="0.25">
      <c r="A53" s="142" t="s">
        <v>182</v>
      </c>
      <c r="B53" s="154" t="s">
        <v>117</v>
      </c>
      <c r="C53" s="159">
        <v>2012.22</v>
      </c>
      <c r="D53" s="143">
        <v>402.44400000000002</v>
      </c>
      <c r="E53" s="144">
        <v>2414.6640000000002</v>
      </c>
    </row>
    <row r="54" spans="1:5" ht="69" customHeight="1" thickBot="1" x14ac:dyDescent="0.25">
      <c r="A54" s="139" t="s">
        <v>183</v>
      </c>
      <c r="B54" s="151" t="s">
        <v>129</v>
      </c>
      <c r="C54" s="156"/>
      <c r="D54" s="140"/>
      <c r="E54" s="141"/>
    </row>
    <row r="55" spans="1:5" ht="20.100000000000001" customHeight="1" x14ac:dyDescent="0.2">
      <c r="A55" s="136" t="s">
        <v>184</v>
      </c>
      <c r="B55" s="152" t="s">
        <v>113</v>
      </c>
      <c r="C55" s="157">
        <v>1199.7</v>
      </c>
      <c r="D55" s="137">
        <v>239.94000000000003</v>
      </c>
      <c r="E55" s="138">
        <v>1439.64</v>
      </c>
    </row>
    <row r="56" spans="1:5" ht="20.100000000000001" customHeight="1" x14ac:dyDescent="0.2">
      <c r="A56" s="123" t="s">
        <v>185</v>
      </c>
      <c r="B56" s="153" t="s">
        <v>114</v>
      </c>
      <c r="C56" s="158">
        <v>1554.47</v>
      </c>
      <c r="D56" s="130">
        <v>310.89400000000001</v>
      </c>
      <c r="E56" s="124">
        <v>1865.364</v>
      </c>
    </row>
    <row r="57" spans="1:5" ht="20.100000000000001" customHeight="1" x14ac:dyDescent="0.2">
      <c r="A57" s="123" t="s">
        <v>186</v>
      </c>
      <c r="B57" s="153" t="s">
        <v>119</v>
      </c>
      <c r="C57" s="158">
        <v>2328.84</v>
      </c>
      <c r="D57" s="130">
        <v>465.76800000000003</v>
      </c>
      <c r="E57" s="124">
        <v>2794.6080000000002</v>
      </c>
    </row>
    <row r="58" spans="1:5" ht="20.100000000000001" customHeight="1" x14ac:dyDescent="0.2">
      <c r="A58" s="123" t="s">
        <v>187</v>
      </c>
      <c r="B58" s="153" t="s">
        <v>116</v>
      </c>
      <c r="C58" s="158">
        <v>2939.18</v>
      </c>
      <c r="D58" s="130">
        <v>587.83600000000001</v>
      </c>
      <c r="E58" s="124">
        <v>3527.0159999999996</v>
      </c>
    </row>
    <row r="59" spans="1:5" ht="20.100000000000001" customHeight="1" thickBot="1" x14ac:dyDescent="0.25">
      <c r="A59" s="142" t="s">
        <v>188</v>
      </c>
      <c r="B59" s="154" t="s">
        <v>117</v>
      </c>
      <c r="C59" s="159">
        <v>3421.73</v>
      </c>
      <c r="D59" s="143">
        <v>684.346</v>
      </c>
      <c r="E59" s="144">
        <v>4106.076</v>
      </c>
    </row>
    <row r="60" spans="1:5" ht="60" customHeight="1" thickBot="1" x14ac:dyDescent="0.25">
      <c r="A60" s="139" t="s">
        <v>189</v>
      </c>
      <c r="B60" s="151" t="s">
        <v>131</v>
      </c>
      <c r="C60" s="160"/>
      <c r="D60" s="147"/>
      <c r="E60" s="148"/>
    </row>
    <row r="61" spans="1:5" ht="20.100000000000001" customHeight="1" x14ac:dyDescent="0.2">
      <c r="A61" s="136" t="s">
        <v>190</v>
      </c>
      <c r="B61" s="152" t="s">
        <v>113</v>
      </c>
      <c r="C61" s="161">
        <v>169.75</v>
      </c>
      <c r="D61" s="145">
        <v>33.950000000000003</v>
      </c>
      <c r="E61" s="146">
        <v>203.7</v>
      </c>
    </row>
    <row r="62" spans="1:5" ht="20.100000000000001" customHeight="1" x14ac:dyDescent="0.2">
      <c r="A62" s="123" t="s">
        <v>191</v>
      </c>
      <c r="B62" s="153" t="s">
        <v>114</v>
      </c>
      <c r="C62" s="162">
        <v>175.47</v>
      </c>
      <c r="D62" s="131">
        <v>35.094000000000001</v>
      </c>
      <c r="E62" s="125">
        <v>210.56399999999999</v>
      </c>
    </row>
    <row r="63" spans="1:5" ht="20.100000000000001" customHeight="1" x14ac:dyDescent="0.2">
      <c r="A63" s="123" t="s">
        <v>192</v>
      </c>
      <c r="B63" s="153" t="s">
        <v>119</v>
      </c>
      <c r="C63" s="162">
        <v>194.55</v>
      </c>
      <c r="D63" s="131">
        <v>38.910000000000004</v>
      </c>
      <c r="E63" s="125">
        <v>233.46</v>
      </c>
    </row>
    <row r="64" spans="1:5" ht="20.100000000000001" customHeight="1" x14ac:dyDescent="0.2">
      <c r="A64" s="123" t="s">
        <v>193</v>
      </c>
      <c r="B64" s="153" t="s">
        <v>116</v>
      </c>
      <c r="C64" s="162">
        <v>194.55</v>
      </c>
      <c r="D64" s="131">
        <v>38.910000000000004</v>
      </c>
      <c r="E64" s="125">
        <v>233.46</v>
      </c>
    </row>
    <row r="65" spans="1:5" ht="20.100000000000001" customHeight="1" thickBot="1" x14ac:dyDescent="0.25">
      <c r="A65" s="142" t="s">
        <v>194</v>
      </c>
      <c r="B65" s="154" t="s">
        <v>117</v>
      </c>
      <c r="C65" s="163">
        <v>194.55</v>
      </c>
      <c r="D65" s="149">
        <v>38.910000000000004</v>
      </c>
      <c r="E65" s="150">
        <v>233.46</v>
      </c>
    </row>
    <row r="66" spans="1:5" ht="60.75" customHeight="1" thickBot="1" x14ac:dyDescent="0.25">
      <c r="A66" s="139" t="s">
        <v>195</v>
      </c>
      <c r="B66" s="151" t="s">
        <v>132</v>
      </c>
      <c r="C66" s="160"/>
      <c r="D66" s="147"/>
      <c r="E66" s="148"/>
    </row>
    <row r="67" spans="1:5" ht="20.100000000000001" customHeight="1" x14ac:dyDescent="0.2">
      <c r="A67" s="136" t="s">
        <v>196</v>
      </c>
      <c r="B67" s="152" t="s">
        <v>113</v>
      </c>
      <c r="C67" s="161">
        <v>312.8</v>
      </c>
      <c r="D67" s="145">
        <v>62.56</v>
      </c>
      <c r="E67" s="146">
        <v>375.36</v>
      </c>
    </row>
    <row r="68" spans="1:5" ht="20.100000000000001" customHeight="1" x14ac:dyDescent="0.2">
      <c r="A68" s="123" t="s">
        <v>197</v>
      </c>
      <c r="B68" s="153" t="s">
        <v>114</v>
      </c>
      <c r="C68" s="162">
        <v>341.41</v>
      </c>
      <c r="D68" s="131">
        <v>68.282000000000011</v>
      </c>
      <c r="E68" s="125">
        <v>409.69200000000001</v>
      </c>
    </row>
    <row r="69" spans="1:5" ht="20.100000000000001" customHeight="1" x14ac:dyDescent="0.2">
      <c r="A69" s="123" t="s">
        <v>198</v>
      </c>
      <c r="B69" s="153" t="s">
        <v>119</v>
      </c>
      <c r="C69" s="162">
        <v>385.28</v>
      </c>
      <c r="D69" s="131">
        <v>77.055999999999997</v>
      </c>
      <c r="E69" s="125">
        <v>462.33599999999996</v>
      </c>
    </row>
    <row r="70" spans="1:5" ht="20.100000000000001" customHeight="1" x14ac:dyDescent="0.2">
      <c r="A70" s="123" t="s">
        <v>199</v>
      </c>
      <c r="B70" s="153" t="s">
        <v>116</v>
      </c>
      <c r="C70" s="162">
        <v>385.28</v>
      </c>
      <c r="D70" s="131">
        <v>77.055999999999997</v>
      </c>
      <c r="E70" s="125">
        <v>462.33599999999996</v>
      </c>
    </row>
    <row r="71" spans="1:5" ht="20.100000000000001" customHeight="1" thickBot="1" x14ac:dyDescent="0.25">
      <c r="A71" s="142" t="s">
        <v>200</v>
      </c>
      <c r="B71" s="154" t="s">
        <v>117</v>
      </c>
      <c r="C71" s="163">
        <v>385.28</v>
      </c>
      <c r="D71" s="149">
        <v>77.055999999999997</v>
      </c>
      <c r="E71" s="150">
        <v>462.33599999999996</v>
      </c>
    </row>
    <row r="72" spans="1:5" ht="54.75" customHeight="1" thickBot="1" x14ac:dyDescent="0.25">
      <c r="A72" s="139" t="s">
        <v>201</v>
      </c>
      <c r="B72" s="151" t="s">
        <v>133</v>
      </c>
      <c r="C72" s="160"/>
      <c r="D72" s="147"/>
      <c r="E72" s="148"/>
    </row>
    <row r="73" spans="1:5" ht="20.100000000000001" customHeight="1" x14ac:dyDescent="0.2">
      <c r="A73" s="136" t="s">
        <v>202</v>
      </c>
      <c r="B73" s="152" t="s">
        <v>113</v>
      </c>
      <c r="C73" s="161">
        <v>400.54</v>
      </c>
      <c r="D73" s="145">
        <v>80.108000000000004</v>
      </c>
      <c r="E73" s="146">
        <v>480.64800000000002</v>
      </c>
    </row>
    <row r="74" spans="1:5" ht="20.100000000000001" customHeight="1" x14ac:dyDescent="0.2">
      <c r="A74" s="123" t="s">
        <v>203</v>
      </c>
      <c r="B74" s="153" t="s">
        <v>114</v>
      </c>
      <c r="C74" s="162">
        <v>452.04</v>
      </c>
      <c r="D74" s="131">
        <v>90.408000000000015</v>
      </c>
      <c r="E74" s="125">
        <v>542.44800000000009</v>
      </c>
    </row>
    <row r="75" spans="1:5" ht="20.100000000000001" customHeight="1" x14ac:dyDescent="0.2">
      <c r="A75" s="123" t="s">
        <v>204</v>
      </c>
      <c r="B75" s="153" t="s">
        <v>119</v>
      </c>
      <c r="C75" s="162">
        <v>528.33000000000004</v>
      </c>
      <c r="D75" s="131">
        <v>105.66600000000001</v>
      </c>
      <c r="E75" s="125">
        <v>633.99600000000009</v>
      </c>
    </row>
    <row r="76" spans="1:5" ht="20.100000000000001" customHeight="1" thickBot="1" x14ac:dyDescent="0.25">
      <c r="A76" s="126" t="s">
        <v>205</v>
      </c>
      <c r="B76" s="153" t="s">
        <v>116</v>
      </c>
      <c r="C76" s="162">
        <v>528.33000000000004</v>
      </c>
      <c r="D76" s="131">
        <v>105.66600000000001</v>
      </c>
      <c r="E76" s="125">
        <v>633.99600000000009</v>
      </c>
    </row>
    <row r="77" spans="1:5" ht="20.100000000000001" customHeight="1" thickBot="1" x14ac:dyDescent="0.25">
      <c r="A77" s="127" t="s">
        <v>206</v>
      </c>
      <c r="B77" s="155" t="s">
        <v>117</v>
      </c>
      <c r="C77" s="164">
        <v>528.33000000000004</v>
      </c>
      <c r="D77" s="132">
        <v>105.66600000000001</v>
      </c>
      <c r="E77" s="128">
        <v>633.99600000000009</v>
      </c>
    </row>
    <row r="78" spans="1:5" ht="30.75" customHeight="1" x14ac:dyDescent="0.2">
      <c r="A78" s="116" t="s">
        <v>207</v>
      </c>
    </row>
  </sheetData>
  <mergeCells count="3">
    <mergeCell ref="A3:E3"/>
    <mergeCell ref="A2:E2"/>
    <mergeCell ref="D4:F4"/>
  </mergeCells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view="pageBreakPreview" topLeftCell="A6" zoomScale="60" zoomScaleNormal="75" workbookViewId="0">
      <selection activeCell="B20" sqref="B20"/>
    </sheetView>
  </sheetViews>
  <sheetFormatPr defaultRowHeight="20.25" x14ac:dyDescent="0.3"/>
  <cols>
    <col min="1" max="1" width="7.42578125" style="28" customWidth="1"/>
    <col min="2" max="2" width="133.7109375" style="28" customWidth="1"/>
    <col min="3" max="3" width="16.28515625" style="28" customWidth="1"/>
    <col min="4" max="4" width="15.5703125" style="28" customWidth="1"/>
    <col min="5" max="5" width="19.140625" style="28" customWidth="1"/>
    <col min="6" max="6" width="25.7109375" style="28" customWidth="1"/>
    <col min="7" max="7" width="18.7109375" style="28" hidden="1" customWidth="1"/>
    <col min="8" max="10" width="9.140625" style="28"/>
    <col min="11" max="11" width="28.28515625" style="28" customWidth="1"/>
    <col min="12" max="256" width="9.140625" style="28"/>
    <col min="257" max="257" width="7.42578125" style="28" customWidth="1"/>
    <col min="258" max="258" width="133.7109375" style="28" customWidth="1"/>
    <col min="259" max="259" width="16.28515625" style="28" customWidth="1"/>
    <col min="260" max="260" width="15.5703125" style="28" customWidth="1"/>
    <col min="261" max="261" width="19.140625" style="28" customWidth="1"/>
    <col min="262" max="262" width="25.7109375" style="28" customWidth="1"/>
    <col min="263" max="263" width="0" style="28" hidden="1" customWidth="1"/>
    <col min="264" max="266" width="9.140625" style="28"/>
    <col min="267" max="267" width="28.28515625" style="28" customWidth="1"/>
    <col min="268" max="512" width="9.140625" style="28"/>
    <col min="513" max="513" width="7.42578125" style="28" customWidth="1"/>
    <col min="514" max="514" width="133.7109375" style="28" customWidth="1"/>
    <col min="515" max="515" width="16.28515625" style="28" customWidth="1"/>
    <col min="516" max="516" width="15.5703125" style="28" customWidth="1"/>
    <col min="517" max="517" width="19.140625" style="28" customWidth="1"/>
    <col min="518" max="518" width="25.7109375" style="28" customWidth="1"/>
    <col min="519" max="519" width="0" style="28" hidden="1" customWidth="1"/>
    <col min="520" max="522" width="9.140625" style="28"/>
    <col min="523" max="523" width="28.28515625" style="28" customWidth="1"/>
    <col min="524" max="768" width="9.140625" style="28"/>
    <col min="769" max="769" width="7.42578125" style="28" customWidth="1"/>
    <col min="770" max="770" width="133.7109375" style="28" customWidth="1"/>
    <col min="771" max="771" width="16.28515625" style="28" customWidth="1"/>
    <col min="772" max="772" width="15.5703125" style="28" customWidth="1"/>
    <col min="773" max="773" width="19.140625" style="28" customWidth="1"/>
    <col min="774" max="774" width="25.7109375" style="28" customWidth="1"/>
    <col min="775" max="775" width="0" style="28" hidden="1" customWidth="1"/>
    <col min="776" max="778" width="9.140625" style="28"/>
    <col min="779" max="779" width="28.28515625" style="28" customWidth="1"/>
    <col min="780" max="1024" width="9.140625" style="28"/>
    <col min="1025" max="1025" width="7.42578125" style="28" customWidth="1"/>
    <col min="1026" max="1026" width="133.7109375" style="28" customWidth="1"/>
    <col min="1027" max="1027" width="16.28515625" style="28" customWidth="1"/>
    <col min="1028" max="1028" width="15.5703125" style="28" customWidth="1"/>
    <col min="1029" max="1029" width="19.140625" style="28" customWidth="1"/>
    <col min="1030" max="1030" width="25.7109375" style="28" customWidth="1"/>
    <col min="1031" max="1031" width="0" style="28" hidden="1" customWidth="1"/>
    <col min="1032" max="1034" width="9.140625" style="28"/>
    <col min="1035" max="1035" width="28.28515625" style="28" customWidth="1"/>
    <col min="1036" max="1280" width="9.140625" style="28"/>
    <col min="1281" max="1281" width="7.42578125" style="28" customWidth="1"/>
    <col min="1282" max="1282" width="133.7109375" style="28" customWidth="1"/>
    <col min="1283" max="1283" width="16.28515625" style="28" customWidth="1"/>
    <col min="1284" max="1284" width="15.5703125" style="28" customWidth="1"/>
    <col min="1285" max="1285" width="19.140625" style="28" customWidth="1"/>
    <col min="1286" max="1286" width="25.7109375" style="28" customWidth="1"/>
    <col min="1287" max="1287" width="0" style="28" hidden="1" customWidth="1"/>
    <col min="1288" max="1290" width="9.140625" style="28"/>
    <col min="1291" max="1291" width="28.28515625" style="28" customWidth="1"/>
    <col min="1292" max="1536" width="9.140625" style="28"/>
    <col min="1537" max="1537" width="7.42578125" style="28" customWidth="1"/>
    <col min="1538" max="1538" width="133.7109375" style="28" customWidth="1"/>
    <col min="1539" max="1539" width="16.28515625" style="28" customWidth="1"/>
    <col min="1540" max="1540" width="15.5703125" style="28" customWidth="1"/>
    <col min="1541" max="1541" width="19.140625" style="28" customWidth="1"/>
    <col min="1542" max="1542" width="25.7109375" style="28" customWidth="1"/>
    <col min="1543" max="1543" width="0" style="28" hidden="1" customWidth="1"/>
    <col min="1544" max="1546" width="9.140625" style="28"/>
    <col min="1547" max="1547" width="28.28515625" style="28" customWidth="1"/>
    <col min="1548" max="1792" width="9.140625" style="28"/>
    <col min="1793" max="1793" width="7.42578125" style="28" customWidth="1"/>
    <col min="1794" max="1794" width="133.7109375" style="28" customWidth="1"/>
    <col min="1795" max="1795" width="16.28515625" style="28" customWidth="1"/>
    <col min="1796" max="1796" width="15.5703125" style="28" customWidth="1"/>
    <col min="1797" max="1797" width="19.140625" style="28" customWidth="1"/>
    <col min="1798" max="1798" width="25.7109375" style="28" customWidth="1"/>
    <col min="1799" max="1799" width="0" style="28" hidden="1" customWidth="1"/>
    <col min="1800" max="1802" width="9.140625" style="28"/>
    <col min="1803" max="1803" width="28.28515625" style="28" customWidth="1"/>
    <col min="1804" max="2048" width="9.140625" style="28"/>
    <col min="2049" max="2049" width="7.42578125" style="28" customWidth="1"/>
    <col min="2050" max="2050" width="133.7109375" style="28" customWidth="1"/>
    <col min="2051" max="2051" width="16.28515625" style="28" customWidth="1"/>
    <col min="2052" max="2052" width="15.5703125" style="28" customWidth="1"/>
    <col min="2053" max="2053" width="19.140625" style="28" customWidth="1"/>
    <col min="2054" max="2054" width="25.7109375" style="28" customWidth="1"/>
    <col min="2055" max="2055" width="0" style="28" hidden="1" customWidth="1"/>
    <col min="2056" max="2058" width="9.140625" style="28"/>
    <col min="2059" max="2059" width="28.28515625" style="28" customWidth="1"/>
    <col min="2060" max="2304" width="9.140625" style="28"/>
    <col min="2305" max="2305" width="7.42578125" style="28" customWidth="1"/>
    <col min="2306" max="2306" width="133.7109375" style="28" customWidth="1"/>
    <col min="2307" max="2307" width="16.28515625" style="28" customWidth="1"/>
    <col min="2308" max="2308" width="15.5703125" style="28" customWidth="1"/>
    <col min="2309" max="2309" width="19.140625" style="28" customWidth="1"/>
    <col min="2310" max="2310" width="25.7109375" style="28" customWidth="1"/>
    <col min="2311" max="2311" width="0" style="28" hidden="1" customWidth="1"/>
    <col min="2312" max="2314" width="9.140625" style="28"/>
    <col min="2315" max="2315" width="28.28515625" style="28" customWidth="1"/>
    <col min="2316" max="2560" width="9.140625" style="28"/>
    <col min="2561" max="2561" width="7.42578125" style="28" customWidth="1"/>
    <col min="2562" max="2562" width="133.7109375" style="28" customWidth="1"/>
    <col min="2563" max="2563" width="16.28515625" style="28" customWidth="1"/>
    <col min="2564" max="2564" width="15.5703125" style="28" customWidth="1"/>
    <col min="2565" max="2565" width="19.140625" style="28" customWidth="1"/>
    <col min="2566" max="2566" width="25.7109375" style="28" customWidth="1"/>
    <col min="2567" max="2567" width="0" style="28" hidden="1" customWidth="1"/>
    <col min="2568" max="2570" width="9.140625" style="28"/>
    <col min="2571" max="2571" width="28.28515625" style="28" customWidth="1"/>
    <col min="2572" max="2816" width="9.140625" style="28"/>
    <col min="2817" max="2817" width="7.42578125" style="28" customWidth="1"/>
    <col min="2818" max="2818" width="133.7109375" style="28" customWidth="1"/>
    <col min="2819" max="2819" width="16.28515625" style="28" customWidth="1"/>
    <col min="2820" max="2820" width="15.5703125" style="28" customWidth="1"/>
    <col min="2821" max="2821" width="19.140625" style="28" customWidth="1"/>
    <col min="2822" max="2822" width="25.7109375" style="28" customWidth="1"/>
    <col min="2823" max="2823" width="0" style="28" hidden="1" customWidth="1"/>
    <col min="2824" max="2826" width="9.140625" style="28"/>
    <col min="2827" max="2827" width="28.28515625" style="28" customWidth="1"/>
    <col min="2828" max="3072" width="9.140625" style="28"/>
    <col min="3073" max="3073" width="7.42578125" style="28" customWidth="1"/>
    <col min="3074" max="3074" width="133.7109375" style="28" customWidth="1"/>
    <col min="3075" max="3075" width="16.28515625" style="28" customWidth="1"/>
    <col min="3076" max="3076" width="15.5703125" style="28" customWidth="1"/>
    <col min="3077" max="3077" width="19.140625" style="28" customWidth="1"/>
    <col min="3078" max="3078" width="25.7109375" style="28" customWidth="1"/>
    <col min="3079" max="3079" width="0" style="28" hidden="1" customWidth="1"/>
    <col min="3080" max="3082" width="9.140625" style="28"/>
    <col min="3083" max="3083" width="28.28515625" style="28" customWidth="1"/>
    <col min="3084" max="3328" width="9.140625" style="28"/>
    <col min="3329" max="3329" width="7.42578125" style="28" customWidth="1"/>
    <col min="3330" max="3330" width="133.7109375" style="28" customWidth="1"/>
    <col min="3331" max="3331" width="16.28515625" style="28" customWidth="1"/>
    <col min="3332" max="3332" width="15.5703125" style="28" customWidth="1"/>
    <col min="3333" max="3333" width="19.140625" style="28" customWidth="1"/>
    <col min="3334" max="3334" width="25.7109375" style="28" customWidth="1"/>
    <col min="3335" max="3335" width="0" style="28" hidden="1" customWidth="1"/>
    <col min="3336" max="3338" width="9.140625" style="28"/>
    <col min="3339" max="3339" width="28.28515625" style="28" customWidth="1"/>
    <col min="3340" max="3584" width="9.140625" style="28"/>
    <col min="3585" max="3585" width="7.42578125" style="28" customWidth="1"/>
    <col min="3586" max="3586" width="133.7109375" style="28" customWidth="1"/>
    <col min="3587" max="3587" width="16.28515625" style="28" customWidth="1"/>
    <col min="3588" max="3588" width="15.5703125" style="28" customWidth="1"/>
    <col min="3589" max="3589" width="19.140625" style="28" customWidth="1"/>
    <col min="3590" max="3590" width="25.7109375" style="28" customWidth="1"/>
    <col min="3591" max="3591" width="0" style="28" hidden="1" customWidth="1"/>
    <col min="3592" max="3594" width="9.140625" style="28"/>
    <col min="3595" max="3595" width="28.28515625" style="28" customWidth="1"/>
    <col min="3596" max="3840" width="9.140625" style="28"/>
    <col min="3841" max="3841" width="7.42578125" style="28" customWidth="1"/>
    <col min="3842" max="3842" width="133.7109375" style="28" customWidth="1"/>
    <col min="3843" max="3843" width="16.28515625" style="28" customWidth="1"/>
    <col min="3844" max="3844" width="15.5703125" style="28" customWidth="1"/>
    <col min="3845" max="3845" width="19.140625" style="28" customWidth="1"/>
    <col min="3846" max="3846" width="25.7109375" style="28" customWidth="1"/>
    <col min="3847" max="3847" width="0" style="28" hidden="1" customWidth="1"/>
    <col min="3848" max="3850" width="9.140625" style="28"/>
    <col min="3851" max="3851" width="28.28515625" style="28" customWidth="1"/>
    <col min="3852" max="4096" width="9.140625" style="28"/>
    <col min="4097" max="4097" width="7.42578125" style="28" customWidth="1"/>
    <col min="4098" max="4098" width="133.7109375" style="28" customWidth="1"/>
    <col min="4099" max="4099" width="16.28515625" style="28" customWidth="1"/>
    <col min="4100" max="4100" width="15.5703125" style="28" customWidth="1"/>
    <col min="4101" max="4101" width="19.140625" style="28" customWidth="1"/>
    <col min="4102" max="4102" width="25.7109375" style="28" customWidth="1"/>
    <col min="4103" max="4103" width="0" style="28" hidden="1" customWidth="1"/>
    <col min="4104" max="4106" width="9.140625" style="28"/>
    <col min="4107" max="4107" width="28.28515625" style="28" customWidth="1"/>
    <col min="4108" max="4352" width="9.140625" style="28"/>
    <col min="4353" max="4353" width="7.42578125" style="28" customWidth="1"/>
    <col min="4354" max="4354" width="133.7109375" style="28" customWidth="1"/>
    <col min="4355" max="4355" width="16.28515625" style="28" customWidth="1"/>
    <col min="4356" max="4356" width="15.5703125" style="28" customWidth="1"/>
    <col min="4357" max="4357" width="19.140625" style="28" customWidth="1"/>
    <col min="4358" max="4358" width="25.7109375" style="28" customWidth="1"/>
    <col min="4359" max="4359" width="0" style="28" hidden="1" customWidth="1"/>
    <col min="4360" max="4362" width="9.140625" style="28"/>
    <col min="4363" max="4363" width="28.28515625" style="28" customWidth="1"/>
    <col min="4364" max="4608" width="9.140625" style="28"/>
    <col min="4609" max="4609" width="7.42578125" style="28" customWidth="1"/>
    <col min="4610" max="4610" width="133.7109375" style="28" customWidth="1"/>
    <col min="4611" max="4611" width="16.28515625" style="28" customWidth="1"/>
    <col min="4612" max="4612" width="15.5703125" style="28" customWidth="1"/>
    <col min="4613" max="4613" width="19.140625" style="28" customWidth="1"/>
    <col min="4614" max="4614" width="25.7109375" style="28" customWidth="1"/>
    <col min="4615" max="4615" width="0" style="28" hidden="1" customWidth="1"/>
    <col min="4616" max="4618" width="9.140625" style="28"/>
    <col min="4619" max="4619" width="28.28515625" style="28" customWidth="1"/>
    <col min="4620" max="4864" width="9.140625" style="28"/>
    <col min="4865" max="4865" width="7.42578125" style="28" customWidth="1"/>
    <col min="4866" max="4866" width="133.7109375" style="28" customWidth="1"/>
    <col min="4867" max="4867" width="16.28515625" style="28" customWidth="1"/>
    <col min="4868" max="4868" width="15.5703125" style="28" customWidth="1"/>
    <col min="4869" max="4869" width="19.140625" style="28" customWidth="1"/>
    <col min="4870" max="4870" width="25.7109375" style="28" customWidth="1"/>
    <col min="4871" max="4871" width="0" style="28" hidden="1" customWidth="1"/>
    <col min="4872" max="4874" width="9.140625" style="28"/>
    <col min="4875" max="4875" width="28.28515625" style="28" customWidth="1"/>
    <col min="4876" max="5120" width="9.140625" style="28"/>
    <col min="5121" max="5121" width="7.42578125" style="28" customWidth="1"/>
    <col min="5122" max="5122" width="133.7109375" style="28" customWidth="1"/>
    <col min="5123" max="5123" width="16.28515625" style="28" customWidth="1"/>
    <col min="5124" max="5124" width="15.5703125" style="28" customWidth="1"/>
    <col min="5125" max="5125" width="19.140625" style="28" customWidth="1"/>
    <col min="5126" max="5126" width="25.7109375" style="28" customWidth="1"/>
    <col min="5127" max="5127" width="0" style="28" hidden="1" customWidth="1"/>
    <col min="5128" max="5130" width="9.140625" style="28"/>
    <col min="5131" max="5131" width="28.28515625" style="28" customWidth="1"/>
    <col min="5132" max="5376" width="9.140625" style="28"/>
    <col min="5377" max="5377" width="7.42578125" style="28" customWidth="1"/>
    <col min="5378" max="5378" width="133.7109375" style="28" customWidth="1"/>
    <col min="5379" max="5379" width="16.28515625" style="28" customWidth="1"/>
    <col min="5380" max="5380" width="15.5703125" style="28" customWidth="1"/>
    <col min="5381" max="5381" width="19.140625" style="28" customWidth="1"/>
    <col min="5382" max="5382" width="25.7109375" style="28" customWidth="1"/>
    <col min="5383" max="5383" width="0" style="28" hidden="1" customWidth="1"/>
    <col min="5384" max="5386" width="9.140625" style="28"/>
    <col min="5387" max="5387" width="28.28515625" style="28" customWidth="1"/>
    <col min="5388" max="5632" width="9.140625" style="28"/>
    <col min="5633" max="5633" width="7.42578125" style="28" customWidth="1"/>
    <col min="5634" max="5634" width="133.7109375" style="28" customWidth="1"/>
    <col min="5635" max="5635" width="16.28515625" style="28" customWidth="1"/>
    <col min="5636" max="5636" width="15.5703125" style="28" customWidth="1"/>
    <col min="5637" max="5637" width="19.140625" style="28" customWidth="1"/>
    <col min="5638" max="5638" width="25.7109375" style="28" customWidth="1"/>
    <col min="5639" max="5639" width="0" style="28" hidden="1" customWidth="1"/>
    <col min="5640" max="5642" width="9.140625" style="28"/>
    <col min="5643" max="5643" width="28.28515625" style="28" customWidth="1"/>
    <col min="5644" max="5888" width="9.140625" style="28"/>
    <col min="5889" max="5889" width="7.42578125" style="28" customWidth="1"/>
    <col min="5890" max="5890" width="133.7109375" style="28" customWidth="1"/>
    <col min="5891" max="5891" width="16.28515625" style="28" customWidth="1"/>
    <col min="5892" max="5892" width="15.5703125" style="28" customWidth="1"/>
    <col min="5893" max="5893" width="19.140625" style="28" customWidth="1"/>
    <col min="5894" max="5894" width="25.7109375" style="28" customWidth="1"/>
    <col min="5895" max="5895" width="0" style="28" hidden="1" customWidth="1"/>
    <col min="5896" max="5898" width="9.140625" style="28"/>
    <col min="5899" max="5899" width="28.28515625" style="28" customWidth="1"/>
    <col min="5900" max="6144" width="9.140625" style="28"/>
    <col min="6145" max="6145" width="7.42578125" style="28" customWidth="1"/>
    <col min="6146" max="6146" width="133.7109375" style="28" customWidth="1"/>
    <col min="6147" max="6147" width="16.28515625" style="28" customWidth="1"/>
    <col min="6148" max="6148" width="15.5703125" style="28" customWidth="1"/>
    <col min="6149" max="6149" width="19.140625" style="28" customWidth="1"/>
    <col min="6150" max="6150" width="25.7109375" style="28" customWidth="1"/>
    <col min="6151" max="6151" width="0" style="28" hidden="1" customWidth="1"/>
    <col min="6152" max="6154" width="9.140625" style="28"/>
    <col min="6155" max="6155" width="28.28515625" style="28" customWidth="1"/>
    <col min="6156" max="6400" width="9.140625" style="28"/>
    <col min="6401" max="6401" width="7.42578125" style="28" customWidth="1"/>
    <col min="6402" max="6402" width="133.7109375" style="28" customWidth="1"/>
    <col min="6403" max="6403" width="16.28515625" style="28" customWidth="1"/>
    <col min="6404" max="6404" width="15.5703125" style="28" customWidth="1"/>
    <col min="6405" max="6405" width="19.140625" style="28" customWidth="1"/>
    <col min="6406" max="6406" width="25.7109375" style="28" customWidth="1"/>
    <col min="6407" max="6407" width="0" style="28" hidden="1" customWidth="1"/>
    <col min="6408" max="6410" width="9.140625" style="28"/>
    <col min="6411" max="6411" width="28.28515625" style="28" customWidth="1"/>
    <col min="6412" max="6656" width="9.140625" style="28"/>
    <col min="6657" max="6657" width="7.42578125" style="28" customWidth="1"/>
    <col min="6658" max="6658" width="133.7109375" style="28" customWidth="1"/>
    <col min="6659" max="6659" width="16.28515625" style="28" customWidth="1"/>
    <col min="6660" max="6660" width="15.5703125" style="28" customWidth="1"/>
    <col min="6661" max="6661" width="19.140625" style="28" customWidth="1"/>
    <col min="6662" max="6662" width="25.7109375" style="28" customWidth="1"/>
    <col min="6663" max="6663" width="0" style="28" hidden="1" customWidth="1"/>
    <col min="6664" max="6666" width="9.140625" style="28"/>
    <col min="6667" max="6667" width="28.28515625" style="28" customWidth="1"/>
    <col min="6668" max="6912" width="9.140625" style="28"/>
    <col min="6913" max="6913" width="7.42578125" style="28" customWidth="1"/>
    <col min="6914" max="6914" width="133.7109375" style="28" customWidth="1"/>
    <col min="6915" max="6915" width="16.28515625" style="28" customWidth="1"/>
    <col min="6916" max="6916" width="15.5703125" style="28" customWidth="1"/>
    <col min="6917" max="6917" width="19.140625" style="28" customWidth="1"/>
    <col min="6918" max="6918" width="25.7109375" style="28" customWidth="1"/>
    <col min="6919" max="6919" width="0" style="28" hidden="1" customWidth="1"/>
    <col min="6920" max="6922" width="9.140625" style="28"/>
    <col min="6923" max="6923" width="28.28515625" style="28" customWidth="1"/>
    <col min="6924" max="7168" width="9.140625" style="28"/>
    <col min="7169" max="7169" width="7.42578125" style="28" customWidth="1"/>
    <col min="7170" max="7170" width="133.7109375" style="28" customWidth="1"/>
    <col min="7171" max="7171" width="16.28515625" style="28" customWidth="1"/>
    <col min="7172" max="7172" width="15.5703125" style="28" customWidth="1"/>
    <col min="7173" max="7173" width="19.140625" style="28" customWidth="1"/>
    <col min="7174" max="7174" width="25.7109375" style="28" customWidth="1"/>
    <col min="7175" max="7175" width="0" style="28" hidden="1" customWidth="1"/>
    <col min="7176" max="7178" width="9.140625" style="28"/>
    <col min="7179" max="7179" width="28.28515625" style="28" customWidth="1"/>
    <col min="7180" max="7424" width="9.140625" style="28"/>
    <col min="7425" max="7425" width="7.42578125" style="28" customWidth="1"/>
    <col min="7426" max="7426" width="133.7109375" style="28" customWidth="1"/>
    <col min="7427" max="7427" width="16.28515625" style="28" customWidth="1"/>
    <col min="7428" max="7428" width="15.5703125" style="28" customWidth="1"/>
    <col min="7429" max="7429" width="19.140625" style="28" customWidth="1"/>
    <col min="7430" max="7430" width="25.7109375" style="28" customWidth="1"/>
    <col min="7431" max="7431" width="0" style="28" hidden="1" customWidth="1"/>
    <col min="7432" max="7434" width="9.140625" style="28"/>
    <col min="7435" max="7435" width="28.28515625" style="28" customWidth="1"/>
    <col min="7436" max="7680" width="9.140625" style="28"/>
    <col min="7681" max="7681" width="7.42578125" style="28" customWidth="1"/>
    <col min="7682" max="7682" width="133.7109375" style="28" customWidth="1"/>
    <col min="7683" max="7683" width="16.28515625" style="28" customWidth="1"/>
    <col min="7684" max="7684" width="15.5703125" style="28" customWidth="1"/>
    <col min="7685" max="7685" width="19.140625" style="28" customWidth="1"/>
    <col min="7686" max="7686" width="25.7109375" style="28" customWidth="1"/>
    <col min="7687" max="7687" width="0" style="28" hidden="1" customWidth="1"/>
    <col min="7688" max="7690" width="9.140625" style="28"/>
    <col min="7691" max="7691" width="28.28515625" style="28" customWidth="1"/>
    <col min="7692" max="7936" width="9.140625" style="28"/>
    <col min="7937" max="7937" width="7.42578125" style="28" customWidth="1"/>
    <col min="7938" max="7938" width="133.7109375" style="28" customWidth="1"/>
    <col min="7939" max="7939" width="16.28515625" style="28" customWidth="1"/>
    <col min="7940" max="7940" width="15.5703125" style="28" customWidth="1"/>
    <col min="7941" max="7941" width="19.140625" style="28" customWidth="1"/>
    <col min="7942" max="7942" width="25.7109375" style="28" customWidth="1"/>
    <col min="7943" max="7943" width="0" style="28" hidden="1" customWidth="1"/>
    <col min="7944" max="7946" width="9.140625" style="28"/>
    <col min="7947" max="7947" width="28.28515625" style="28" customWidth="1"/>
    <col min="7948" max="8192" width="9.140625" style="28"/>
    <col min="8193" max="8193" width="7.42578125" style="28" customWidth="1"/>
    <col min="8194" max="8194" width="133.7109375" style="28" customWidth="1"/>
    <col min="8195" max="8195" width="16.28515625" style="28" customWidth="1"/>
    <col min="8196" max="8196" width="15.5703125" style="28" customWidth="1"/>
    <col min="8197" max="8197" width="19.140625" style="28" customWidth="1"/>
    <col min="8198" max="8198" width="25.7109375" style="28" customWidth="1"/>
    <col min="8199" max="8199" width="0" style="28" hidden="1" customWidth="1"/>
    <col min="8200" max="8202" width="9.140625" style="28"/>
    <col min="8203" max="8203" width="28.28515625" style="28" customWidth="1"/>
    <col min="8204" max="8448" width="9.140625" style="28"/>
    <col min="8449" max="8449" width="7.42578125" style="28" customWidth="1"/>
    <col min="8450" max="8450" width="133.7109375" style="28" customWidth="1"/>
    <col min="8451" max="8451" width="16.28515625" style="28" customWidth="1"/>
    <col min="8452" max="8452" width="15.5703125" style="28" customWidth="1"/>
    <col min="8453" max="8453" width="19.140625" style="28" customWidth="1"/>
    <col min="8454" max="8454" width="25.7109375" style="28" customWidth="1"/>
    <col min="8455" max="8455" width="0" style="28" hidden="1" customWidth="1"/>
    <col min="8456" max="8458" width="9.140625" style="28"/>
    <col min="8459" max="8459" width="28.28515625" style="28" customWidth="1"/>
    <col min="8460" max="8704" width="9.140625" style="28"/>
    <col min="8705" max="8705" width="7.42578125" style="28" customWidth="1"/>
    <col min="8706" max="8706" width="133.7109375" style="28" customWidth="1"/>
    <col min="8707" max="8707" width="16.28515625" style="28" customWidth="1"/>
    <col min="8708" max="8708" width="15.5703125" style="28" customWidth="1"/>
    <col min="8709" max="8709" width="19.140625" style="28" customWidth="1"/>
    <col min="8710" max="8710" width="25.7109375" style="28" customWidth="1"/>
    <col min="8711" max="8711" width="0" style="28" hidden="1" customWidth="1"/>
    <col min="8712" max="8714" width="9.140625" style="28"/>
    <col min="8715" max="8715" width="28.28515625" style="28" customWidth="1"/>
    <col min="8716" max="8960" width="9.140625" style="28"/>
    <col min="8961" max="8961" width="7.42578125" style="28" customWidth="1"/>
    <col min="8962" max="8962" width="133.7109375" style="28" customWidth="1"/>
    <col min="8963" max="8963" width="16.28515625" style="28" customWidth="1"/>
    <col min="8964" max="8964" width="15.5703125" style="28" customWidth="1"/>
    <col min="8965" max="8965" width="19.140625" style="28" customWidth="1"/>
    <col min="8966" max="8966" width="25.7109375" style="28" customWidth="1"/>
    <col min="8967" max="8967" width="0" style="28" hidden="1" customWidth="1"/>
    <col min="8968" max="8970" width="9.140625" style="28"/>
    <col min="8971" max="8971" width="28.28515625" style="28" customWidth="1"/>
    <col min="8972" max="9216" width="9.140625" style="28"/>
    <col min="9217" max="9217" width="7.42578125" style="28" customWidth="1"/>
    <col min="9218" max="9218" width="133.7109375" style="28" customWidth="1"/>
    <col min="9219" max="9219" width="16.28515625" style="28" customWidth="1"/>
    <col min="9220" max="9220" width="15.5703125" style="28" customWidth="1"/>
    <col min="9221" max="9221" width="19.140625" style="28" customWidth="1"/>
    <col min="9222" max="9222" width="25.7109375" style="28" customWidth="1"/>
    <col min="9223" max="9223" width="0" style="28" hidden="1" customWidth="1"/>
    <col min="9224" max="9226" width="9.140625" style="28"/>
    <col min="9227" max="9227" width="28.28515625" style="28" customWidth="1"/>
    <col min="9228" max="9472" width="9.140625" style="28"/>
    <col min="9473" max="9473" width="7.42578125" style="28" customWidth="1"/>
    <col min="9474" max="9474" width="133.7109375" style="28" customWidth="1"/>
    <col min="9475" max="9475" width="16.28515625" style="28" customWidth="1"/>
    <col min="9476" max="9476" width="15.5703125" style="28" customWidth="1"/>
    <col min="9477" max="9477" width="19.140625" style="28" customWidth="1"/>
    <col min="9478" max="9478" width="25.7109375" style="28" customWidth="1"/>
    <col min="9479" max="9479" width="0" style="28" hidden="1" customWidth="1"/>
    <col min="9480" max="9482" width="9.140625" style="28"/>
    <col min="9483" max="9483" width="28.28515625" style="28" customWidth="1"/>
    <col min="9484" max="9728" width="9.140625" style="28"/>
    <col min="9729" max="9729" width="7.42578125" style="28" customWidth="1"/>
    <col min="9730" max="9730" width="133.7109375" style="28" customWidth="1"/>
    <col min="9731" max="9731" width="16.28515625" style="28" customWidth="1"/>
    <col min="9732" max="9732" width="15.5703125" style="28" customWidth="1"/>
    <col min="9733" max="9733" width="19.140625" style="28" customWidth="1"/>
    <col min="9734" max="9734" width="25.7109375" style="28" customWidth="1"/>
    <col min="9735" max="9735" width="0" style="28" hidden="1" customWidth="1"/>
    <col min="9736" max="9738" width="9.140625" style="28"/>
    <col min="9739" max="9739" width="28.28515625" style="28" customWidth="1"/>
    <col min="9740" max="9984" width="9.140625" style="28"/>
    <col min="9985" max="9985" width="7.42578125" style="28" customWidth="1"/>
    <col min="9986" max="9986" width="133.7109375" style="28" customWidth="1"/>
    <col min="9987" max="9987" width="16.28515625" style="28" customWidth="1"/>
    <col min="9988" max="9988" width="15.5703125" style="28" customWidth="1"/>
    <col min="9989" max="9989" width="19.140625" style="28" customWidth="1"/>
    <col min="9990" max="9990" width="25.7109375" style="28" customWidth="1"/>
    <col min="9991" max="9991" width="0" style="28" hidden="1" customWidth="1"/>
    <col min="9992" max="9994" width="9.140625" style="28"/>
    <col min="9995" max="9995" width="28.28515625" style="28" customWidth="1"/>
    <col min="9996" max="10240" width="9.140625" style="28"/>
    <col min="10241" max="10241" width="7.42578125" style="28" customWidth="1"/>
    <col min="10242" max="10242" width="133.7109375" style="28" customWidth="1"/>
    <col min="10243" max="10243" width="16.28515625" style="28" customWidth="1"/>
    <col min="10244" max="10244" width="15.5703125" style="28" customWidth="1"/>
    <col min="10245" max="10245" width="19.140625" style="28" customWidth="1"/>
    <col min="10246" max="10246" width="25.7109375" style="28" customWidth="1"/>
    <col min="10247" max="10247" width="0" style="28" hidden="1" customWidth="1"/>
    <col min="10248" max="10250" width="9.140625" style="28"/>
    <col min="10251" max="10251" width="28.28515625" style="28" customWidth="1"/>
    <col min="10252" max="10496" width="9.140625" style="28"/>
    <col min="10497" max="10497" width="7.42578125" style="28" customWidth="1"/>
    <col min="10498" max="10498" width="133.7109375" style="28" customWidth="1"/>
    <col min="10499" max="10499" width="16.28515625" style="28" customWidth="1"/>
    <col min="10500" max="10500" width="15.5703125" style="28" customWidth="1"/>
    <col min="10501" max="10501" width="19.140625" style="28" customWidth="1"/>
    <col min="10502" max="10502" width="25.7109375" style="28" customWidth="1"/>
    <col min="10503" max="10503" width="0" style="28" hidden="1" customWidth="1"/>
    <col min="10504" max="10506" width="9.140625" style="28"/>
    <col min="10507" max="10507" width="28.28515625" style="28" customWidth="1"/>
    <col min="10508" max="10752" width="9.140625" style="28"/>
    <col min="10753" max="10753" width="7.42578125" style="28" customWidth="1"/>
    <col min="10754" max="10754" width="133.7109375" style="28" customWidth="1"/>
    <col min="10755" max="10755" width="16.28515625" style="28" customWidth="1"/>
    <col min="10756" max="10756" width="15.5703125" style="28" customWidth="1"/>
    <col min="10757" max="10757" width="19.140625" style="28" customWidth="1"/>
    <col min="10758" max="10758" width="25.7109375" style="28" customWidth="1"/>
    <col min="10759" max="10759" width="0" style="28" hidden="1" customWidth="1"/>
    <col min="10760" max="10762" width="9.140625" style="28"/>
    <col min="10763" max="10763" width="28.28515625" style="28" customWidth="1"/>
    <col min="10764" max="11008" width="9.140625" style="28"/>
    <col min="11009" max="11009" width="7.42578125" style="28" customWidth="1"/>
    <col min="11010" max="11010" width="133.7109375" style="28" customWidth="1"/>
    <col min="11011" max="11011" width="16.28515625" style="28" customWidth="1"/>
    <col min="11012" max="11012" width="15.5703125" style="28" customWidth="1"/>
    <col min="11013" max="11013" width="19.140625" style="28" customWidth="1"/>
    <col min="11014" max="11014" width="25.7109375" style="28" customWidth="1"/>
    <col min="11015" max="11015" width="0" style="28" hidden="1" customWidth="1"/>
    <col min="11016" max="11018" width="9.140625" style="28"/>
    <col min="11019" max="11019" width="28.28515625" style="28" customWidth="1"/>
    <col min="11020" max="11264" width="9.140625" style="28"/>
    <col min="11265" max="11265" width="7.42578125" style="28" customWidth="1"/>
    <col min="11266" max="11266" width="133.7109375" style="28" customWidth="1"/>
    <col min="11267" max="11267" width="16.28515625" style="28" customWidth="1"/>
    <col min="11268" max="11268" width="15.5703125" style="28" customWidth="1"/>
    <col min="11269" max="11269" width="19.140625" style="28" customWidth="1"/>
    <col min="11270" max="11270" width="25.7109375" style="28" customWidth="1"/>
    <col min="11271" max="11271" width="0" style="28" hidden="1" customWidth="1"/>
    <col min="11272" max="11274" width="9.140625" style="28"/>
    <col min="11275" max="11275" width="28.28515625" style="28" customWidth="1"/>
    <col min="11276" max="11520" width="9.140625" style="28"/>
    <col min="11521" max="11521" width="7.42578125" style="28" customWidth="1"/>
    <col min="11522" max="11522" width="133.7109375" style="28" customWidth="1"/>
    <col min="11523" max="11523" width="16.28515625" style="28" customWidth="1"/>
    <col min="11524" max="11524" width="15.5703125" style="28" customWidth="1"/>
    <col min="11525" max="11525" width="19.140625" style="28" customWidth="1"/>
    <col min="11526" max="11526" width="25.7109375" style="28" customWidth="1"/>
    <col min="11527" max="11527" width="0" style="28" hidden="1" customWidth="1"/>
    <col min="11528" max="11530" width="9.140625" style="28"/>
    <col min="11531" max="11531" width="28.28515625" style="28" customWidth="1"/>
    <col min="11532" max="11776" width="9.140625" style="28"/>
    <col min="11777" max="11777" width="7.42578125" style="28" customWidth="1"/>
    <col min="11778" max="11778" width="133.7109375" style="28" customWidth="1"/>
    <col min="11779" max="11779" width="16.28515625" style="28" customWidth="1"/>
    <col min="11780" max="11780" width="15.5703125" style="28" customWidth="1"/>
    <col min="11781" max="11781" width="19.140625" style="28" customWidth="1"/>
    <col min="11782" max="11782" width="25.7109375" style="28" customWidth="1"/>
    <col min="11783" max="11783" width="0" style="28" hidden="1" customWidth="1"/>
    <col min="11784" max="11786" width="9.140625" style="28"/>
    <col min="11787" max="11787" width="28.28515625" style="28" customWidth="1"/>
    <col min="11788" max="12032" width="9.140625" style="28"/>
    <col min="12033" max="12033" width="7.42578125" style="28" customWidth="1"/>
    <col min="12034" max="12034" width="133.7109375" style="28" customWidth="1"/>
    <col min="12035" max="12035" width="16.28515625" style="28" customWidth="1"/>
    <col min="12036" max="12036" width="15.5703125" style="28" customWidth="1"/>
    <col min="12037" max="12037" width="19.140625" style="28" customWidth="1"/>
    <col min="12038" max="12038" width="25.7109375" style="28" customWidth="1"/>
    <col min="12039" max="12039" width="0" style="28" hidden="1" customWidth="1"/>
    <col min="12040" max="12042" width="9.140625" style="28"/>
    <col min="12043" max="12043" width="28.28515625" style="28" customWidth="1"/>
    <col min="12044" max="12288" width="9.140625" style="28"/>
    <col min="12289" max="12289" width="7.42578125" style="28" customWidth="1"/>
    <col min="12290" max="12290" width="133.7109375" style="28" customWidth="1"/>
    <col min="12291" max="12291" width="16.28515625" style="28" customWidth="1"/>
    <col min="12292" max="12292" width="15.5703125" style="28" customWidth="1"/>
    <col min="12293" max="12293" width="19.140625" style="28" customWidth="1"/>
    <col min="12294" max="12294" width="25.7109375" style="28" customWidth="1"/>
    <col min="12295" max="12295" width="0" style="28" hidden="1" customWidth="1"/>
    <col min="12296" max="12298" width="9.140625" style="28"/>
    <col min="12299" max="12299" width="28.28515625" style="28" customWidth="1"/>
    <col min="12300" max="12544" width="9.140625" style="28"/>
    <col min="12545" max="12545" width="7.42578125" style="28" customWidth="1"/>
    <col min="12546" max="12546" width="133.7109375" style="28" customWidth="1"/>
    <col min="12547" max="12547" width="16.28515625" style="28" customWidth="1"/>
    <col min="12548" max="12548" width="15.5703125" style="28" customWidth="1"/>
    <col min="12549" max="12549" width="19.140625" style="28" customWidth="1"/>
    <col min="12550" max="12550" width="25.7109375" style="28" customWidth="1"/>
    <col min="12551" max="12551" width="0" style="28" hidden="1" customWidth="1"/>
    <col min="12552" max="12554" width="9.140625" style="28"/>
    <col min="12555" max="12555" width="28.28515625" style="28" customWidth="1"/>
    <col min="12556" max="12800" width="9.140625" style="28"/>
    <col min="12801" max="12801" width="7.42578125" style="28" customWidth="1"/>
    <col min="12802" max="12802" width="133.7109375" style="28" customWidth="1"/>
    <col min="12803" max="12803" width="16.28515625" style="28" customWidth="1"/>
    <col min="12804" max="12804" width="15.5703125" style="28" customWidth="1"/>
    <col min="12805" max="12805" width="19.140625" style="28" customWidth="1"/>
    <col min="12806" max="12806" width="25.7109375" style="28" customWidth="1"/>
    <col min="12807" max="12807" width="0" style="28" hidden="1" customWidth="1"/>
    <col min="12808" max="12810" width="9.140625" style="28"/>
    <col min="12811" max="12811" width="28.28515625" style="28" customWidth="1"/>
    <col min="12812" max="13056" width="9.140625" style="28"/>
    <col min="13057" max="13057" width="7.42578125" style="28" customWidth="1"/>
    <col min="13058" max="13058" width="133.7109375" style="28" customWidth="1"/>
    <col min="13059" max="13059" width="16.28515625" style="28" customWidth="1"/>
    <col min="13060" max="13060" width="15.5703125" style="28" customWidth="1"/>
    <col min="13061" max="13061" width="19.140625" style="28" customWidth="1"/>
    <col min="13062" max="13062" width="25.7109375" style="28" customWidth="1"/>
    <col min="13063" max="13063" width="0" style="28" hidden="1" customWidth="1"/>
    <col min="13064" max="13066" width="9.140625" style="28"/>
    <col min="13067" max="13067" width="28.28515625" style="28" customWidth="1"/>
    <col min="13068" max="13312" width="9.140625" style="28"/>
    <col min="13313" max="13313" width="7.42578125" style="28" customWidth="1"/>
    <col min="13314" max="13314" width="133.7109375" style="28" customWidth="1"/>
    <col min="13315" max="13315" width="16.28515625" style="28" customWidth="1"/>
    <col min="13316" max="13316" width="15.5703125" style="28" customWidth="1"/>
    <col min="13317" max="13317" width="19.140625" style="28" customWidth="1"/>
    <col min="13318" max="13318" width="25.7109375" style="28" customWidth="1"/>
    <col min="13319" max="13319" width="0" style="28" hidden="1" customWidth="1"/>
    <col min="13320" max="13322" width="9.140625" style="28"/>
    <col min="13323" max="13323" width="28.28515625" style="28" customWidth="1"/>
    <col min="13324" max="13568" width="9.140625" style="28"/>
    <col min="13569" max="13569" width="7.42578125" style="28" customWidth="1"/>
    <col min="13570" max="13570" width="133.7109375" style="28" customWidth="1"/>
    <col min="13571" max="13571" width="16.28515625" style="28" customWidth="1"/>
    <col min="13572" max="13572" width="15.5703125" style="28" customWidth="1"/>
    <col min="13573" max="13573" width="19.140625" style="28" customWidth="1"/>
    <col min="13574" max="13574" width="25.7109375" style="28" customWidth="1"/>
    <col min="13575" max="13575" width="0" style="28" hidden="1" customWidth="1"/>
    <col min="13576" max="13578" width="9.140625" style="28"/>
    <col min="13579" max="13579" width="28.28515625" style="28" customWidth="1"/>
    <col min="13580" max="13824" width="9.140625" style="28"/>
    <col min="13825" max="13825" width="7.42578125" style="28" customWidth="1"/>
    <col min="13826" max="13826" width="133.7109375" style="28" customWidth="1"/>
    <col min="13827" max="13827" width="16.28515625" style="28" customWidth="1"/>
    <col min="13828" max="13828" width="15.5703125" style="28" customWidth="1"/>
    <col min="13829" max="13829" width="19.140625" style="28" customWidth="1"/>
    <col min="13830" max="13830" width="25.7109375" style="28" customWidth="1"/>
    <col min="13831" max="13831" width="0" style="28" hidden="1" customWidth="1"/>
    <col min="13832" max="13834" width="9.140625" style="28"/>
    <col min="13835" max="13835" width="28.28515625" style="28" customWidth="1"/>
    <col min="13836" max="14080" width="9.140625" style="28"/>
    <col min="14081" max="14081" width="7.42578125" style="28" customWidth="1"/>
    <col min="14082" max="14082" width="133.7109375" style="28" customWidth="1"/>
    <col min="14083" max="14083" width="16.28515625" style="28" customWidth="1"/>
    <col min="14084" max="14084" width="15.5703125" style="28" customWidth="1"/>
    <col min="14085" max="14085" width="19.140625" style="28" customWidth="1"/>
    <col min="14086" max="14086" width="25.7109375" style="28" customWidth="1"/>
    <col min="14087" max="14087" width="0" style="28" hidden="1" customWidth="1"/>
    <col min="14088" max="14090" width="9.140625" style="28"/>
    <col min="14091" max="14091" width="28.28515625" style="28" customWidth="1"/>
    <col min="14092" max="14336" width="9.140625" style="28"/>
    <col min="14337" max="14337" width="7.42578125" style="28" customWidth="1"/>
    <col min="14338" max="14338" width="133.7109375" style="28" customWidth="1"/>
    <col min="14339" max="14339" width="16.28515625" style="28" customWidth="1"/>
    <col min="14340" max="14340" width="15.5703125" style="28" customWidth="1"/>
    <col min="14341" max="14341" width="19.140625" style="28" customWidth="1"/>
    <col min="14342" max="14342" width="25.7109375" style="28" customWidth="1"/>
    <col min="14343" max="14343" width="0" style="28" hidden="1" customWidth="1"/>
    <col min="14344" max="14346" width="9.140625" style="28"/>
    <col min="14347" max="14347" width="28.28515625" style="28" customWidth="1"/>
    <col min="14348" max="14592" width="9.140625" style="28"/>
    <col min="14593" max="14593" width="7.42578125" style="28" customWidth="1"/>
    <col min="14594" max="14594" width="133.7109375" style="28" customWidth="1"/>
    <col min="14595" max="14595" width="16.28515625" style="28" customWidth="1"/>
    <col min="14596" max="14596" width="15.5703125" style="28" customWidth="1"/>
    <col min="14597" max="14597" width="19.140625" style="28" customWidth="1"/>
    <col min="14598" max="14598" width="25.7109375" style="28" customWidth="1"/>
    <col min="14599" max="14599" width="0" style="28" hidden="1" customWidth="1"/>
    <col min="14600" max="14602" width="9.140625" style="28"/>
    <col min="14603" max="14603" width="28.28515625" style="28" customWidth="1"/>
    <col min="14604" max="14848" width="9.140625" style="28"/>
    <col min="14849" max="14849" width="7.42578125" style="28" customWidth="1"/>
    <col min="14850" max="14850" width="133.7109375" style="28" customWidth="1"/>
    <col min="14851" max="14851" width="16.28515625" style="28" customWidth="1"/>
    <col min="14852" max="14852" width="15.5703125" style="28" customWidth="1"/>
    <col min="14853" max="14853" width="19.140625" style="28" customWidth="1"/>
    <col min="14854" max="14854" width="25.7109375" style="28" customWidth="1"/>
    <col min="14855" max="14855" width="0" style="28" hidden="1" customWidth="1"/>
    <col min="14856" max="14858" width="9.140625" style="28"/>
    <col min="14859" max="14859" width="28.28515625" style="28" customWidth="1"/>
    <col min="14860" max="15104" width="9.140625" style="28"/>
    <col min="15105" max="15105" width="7.42578125" style="28" customWidth="1"/>
    <col min="15106" max="15106" width="133.7109375" style="28" customWidth="1"/>
    <col min="15107" max="15107" width="16.28515625" style="28" customWidth="1"/>
    <col min="15108" max="15108" width="15.5703125" style="28" customWidth="1"/>
    <col min="15109" max="15109" width="19.140625" style="28" customWidth="1"/>
    <col min="15110" max="15110" width="25.7109375" style="28" customWidth="1"/>
    <col min="15111" max="15111" width="0" style="28" hidden="1" customWidth="1"/>
    <col min="15112" max="15114" width="9.140625" style="28"/>
    <col min="15115" max="15115" width="28.28515625" style="28" customWidth="1"/>
    <col min="15116" max="15360" width="9.140625" style="28"/>
    <col min="15361" max="15361" width="7.42578125" style="28" customWidth="1"/>
    <col min="15362" max="15362" width="133.7109375" style="28" customWidth="1"/>
    <col min="15363" max="15363" width="16.28515625" style="28" customWidth="1"/>
    <col min="15364" max="15364" width="15.5703125" style="28" customWidth="1"/>
    <col min="15365" max="15365" width="19.140625" style="28" customWidth="1"/>
    <col min="15366" max="15366" width="25.7109375" style="28" customWidth="1"/>
    <col min="15367" max="15367" width="0" style="28" hidden="1" customWidth="1"/>
    <col min="15368" max="15370" width="9.140625" style="28"/>
    <col min="15371" max="15371" width="28.28515625" style="28" customWidth="1"/>
    <col min="15372" max="15616" width="9.140625" style="28"/>
    <col min="15617" max="15617" width="7.42578125" style="28" customWidth="1"/>
    <col min="15618" max="15618" width="133.7109375" style="28" customWidth="1"/>
    <col min="15619" max="15619" width="16.28515625" style="28" customWidth="1"/>
    <col min="15620" max="15620" width="15.5703125" style="28" customWidth="1"/>
    <col min="15621" max="15621" width="19.140625" style="28" customWidth="1"/>
    <col min="15622" max="15622" width="25.7109375" style="28" customWidth="1"/>
    <col min="15623" max="15623" width="0" style="28" hidden="1" customWidth="1"/>
    <col min="15624" max="15626" width="9.140625" style="28"/>
    <col min="15627" max="15627" width="28.28515625" style="28" customWidth="1"/>
    <col min="15628" max="15872" width="9.140625" style="28"/>
    <col min="15873" max="15873" width="7.42578125" style="28" customWidth="1"/>
    <col min="15874" max="15874" width="133.7109375" style="28" customWidth="1"/>
    <col min="15875" max="15875" width="16.28515625" style="28" customWidth="1"/>
    <col min="15876" max="15876" width="15.5703125" style="28" customWidth="1"/>
    <col min="15877" max="15877" width="19.140625" style="28" customWidth="1"/>
    <col min="15878" max="15878" width="25.7109375" style="28" customWidth="1"/>
    <col min="15879" max="15879" width="0" style="28" hidden="1" customWidth="1"/>
    <col min="15880" max="15882" width="9.140625" style="28"/>
    <col min="15883" max="15883" width="28.28515625" style="28" customWidth="1"/>
    <col min="15884" max="16128" width="9.140625" style="28"/>
    <col min="16129" max="16129" width="7.42578125" style="28" customWidth="1"/>
    <col min="16130" max="16130" width="133.7109375" style="28" customWidth="1"/>
    <col min="16131" max="16131" width="16.28515625" style="28" customWidth="1"/>
    <col min="16132" max="16132" width="15.5703125" style="28" customWidth="1"/>
    <col min="16133" max="16133" width="19.140625" style="28" customWidth="1"/>
    <col min="16134" max="16134" width="25.7109375" style="28" customWidth="1"/>
    <col min="16135" max="16135" width="0" style="28" hidden="1" customWidth="1"/>
    <col min="16136" max="16138" width="9.140625" style="28"/>
    <col min="16139" max="16139" width="28.28515625" style="28" customWidth="1"/>
    <col min="16140" max="16384" width="9.140625" style="28"/>
  </cols>
  <sheetData>
    <row r="1" spans="1:20" ht="26.25" customHeight="1" x14ac:dyDescent="0.35">
      <c r="A1" s="57"/>
      <c r="B1" s="57"/>
      <c r="D1" s="82"/>
      <c r="E1" s="83" t="s">
        <v>0</v>
      </c>
      <c r="F1" s="83"/>
    </row>
    <row r="2" spans="1:20" ht="26.25" customHeight="1" x14ac:dyDescent="0.35">
      <c r="A2" s="57"/>
      <c r="B2" s="57"/>
      <c r="D2" s="84" t="s">
        <v>1</v>
      </c>
      <c r="E2" s="82"/>
      <c r="F2" s="82"/>
    </row>
    <row r="3" spans="1:20" ht="36" customHeight="1" x14ac:dyDescent="0.3">
      <c r="B3" s="55"/>
      <c r="C3" s="55"/>
      <c r="D3" s="83" t="s">
        <v>36</v>
      </c>
      <c r="E3" s="83"/>
      <c r="F3" s="83"/>
    </row>
    <row r="4" spans="1:20" ht="39.75" customHeight="1" x14ac:dyDescent="0.35">
      <c r="A4" s="57"/>
      <c r="B4" s="57"/>
      <c r="D4" s="84" t="s">
        <v>232</v>
      </c>
      <c r="E4" s="85"/>
      <c r="F4" s="82"/>
    </row>
    <row r="5" spans="1:20" ht="26.25" customHeight="1" x14ac:dyDescent="0.3">
      <c r="A5" s="57"/>
      <c r="B5" s="57"/>
      <c r="C5" s="55"/>
      <c r="D5" s="209"/>
      <c r="F5" s="209"/>
    </row>
    <row r="6" spans="1:20" ht="32.25" customHeight="1" x14ac:dyDescent="0.4">
      <c r="A6" s="231" t="s">
        <v>4</v>
      </c>
      <c r="B6" s="231"/>
      <c r="C6" s="231"/>
      <c r="D6" s="231"/>
      <c r="E6" s="231"/>
      <c r="F6" s="231"/>
    </row>
    <row r="7" spans="1:20" ht="33" customHeight="1" x14ac:dyDescent="0.35">
      <c r="A7" s="232" t="s">
        <v>233</v>
      </c>
      <c r="B7" s="232"/>
      <c r="C7" s="232"/>
      <c r="D7" s="232"/>
      <c r="E7" s="232"/>
      <c r="F7" s="232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</row>
    <row r="8" spans="1:20" ht="33.75" customHeight="1" thickBot="1" x14ac:dyDescent="0.35">
      <c r="A8" s="57"/>
      <c r="B8" s="209"/>
      <c r="C8" s="210"/>
      <c r="D8" s="209"/>
      <c r="E8" s="209" t="s">
        <v>234</v>
      </c>
      <c r="F8" s="55"/>
      <c r="G8" s="32"/>
    </row>
    <row r="9" spans="1:20" ht="29.25" customHeight="1" x14ac:dyDescent="0.3">
      <c r="A9" s="260" t="s">
        <v>7</v>
      </c>
      <c r="B9" s="261" t="s">
        <v>8</v>
      </c>
      <c r="C9" s="262" t="s">
        <v>41</v>
      </c>
      <c r="D9" s="237" t="s">
        <v>67</v>
      </c>
      <c r="E9" s="263" t="s">
        <v>68</v>
      </c>
      <c r="F9" s="264" t="s">
        <v>12</v>
      </c>
    </row>
    <row r="10" spans="1:20" ht="22.5" customHeight="1" x14ac:dyDescent="0.3">
      <c r="A10" s="265"/>
      <c r="B10" s="266"/>
      <c r="C10" s="267"/>
      <c r="D10" s="238"/>
      <c r="E10" s="268"/>
      <c r="F10" s="269"/>
    </row>
    <row r="11" spans="1:20" ht="40.5" customHeight="1" thickBot="1" x14ac:dyDescent="0.35">
      <c r="A11" s="270" t="s">
        <v>13</v>
      </c>
      <c r="B11" s="271"/>
      <c r="C11" s="272"/>
      <c r="D11" s="273"/>
      <c r="E11" s="274"/>
      <c r="F11" s="275"/>
      <c r="G11" s="276" t="s">
        <v>235</v>
      </c>
    </row>
    <row r="12" spans="1:20" ht="21" customHeight="1" thickBot="1" x14ac:dyDescent="0.35">
      <c r="A12" s="277">
        <v>1</v>
      </c>
      <c r="B12" s="278">
        <v>2</v>
      </c>
      <c r="C12" s="52">
        <v>3</v>
      </c>
      <c r="D12" s="50">
        <v>4</v>
      </c>
      <c r="E12" s="277">
        <v>5</v>
      </c>
      <c r="F12" s="279">
        <v>9</v>
      </c>
    </row>
    <row r="13" spans="1:20" ht="51" hidden="1" customHeight="1" x14ac:dyDescent="0.3">
      <c r="A13" s="280">
        <v>1</v>
      </c>
      <c r="B13" s="281" t="s">
        <v>69</v>
      </c>
      <c r="C13" s="282"/>
      <c r="D13" s="283"/>
      <c r="E13" s="284"/>
      <c r="F13" s="285"/>
    </row>
    <row r="14" spans="1:20" ht="26.25" hidden="1" customHeight="1" x14ac:dyDescent="0.3">
      <c r="A14" s="286">
        <v>2</v>
      </c>
      <c r="B14" s="287" t="s">
        <v>70</v>
      </c>
      <c r="C14" s="288"/>
      <c r="D14" s="289"/>
      <c r="E14" s="290"/>
      <c r="F14" s="291"/>
    </row>
    <row r="15" spans="1:20" s="101" customFormat="1" ht="80.099999999999994" customHeight="1" x14ac:dyDescent="0.2">
      <c r="A15" s="292">
        <v>1</v>
      </c>
      <c r="B15" s="293" t="s">
        <v>236</v>
      </c>
      <c r="C15" s="294">
        <f>[5]калькуляції!N15</f>
        <v>2534.0239999999999</v>
      </c>
      <c r="D15" s="295">
        <f>[5]калькуляції!O15</f>
        <v>506.8</v>
      </c>
      <c r="E15" s="296">
        <f>[5]калькуляції!P15</f>
        <v>3040.8240000000001</v>
      </c>
      <c r="F15" s="297" t="s">
        <v>237</v>
      </c>
      <c r="G15" s="298">
        <v>7.47</v>
      </c>
    </row>
    <row r="16" spans="1:20" s="101" customFormat="1" ht="80.099999999999994" customHeight="1" x14ac:dyDescent="0.2">
      <c r="A16" s="299">
        <v>2</v>
      </c>
      <c r="B16" s="300" t="s">
        <v>238</v>
      </c>
      <c r="C16" s="301">
        <f>[5]калькуляції!N16</f>
        <v>3501.5339999999997</v>
      </c>
      <c r="D16" s="302">
        <f>[5]калькуляції!O16</f>
        <v>700.31</v>
      </c>
      <c r="E16" s="303">
        <f>[5]калькуляції!P16</f>
        <v>4201.8439999999991</v>
      </c>
      <c r="F16" s="304" t="s">
        <v>239</v>
      </c>
      <c r="G16" s="298">
        <v>7.47</v>
      </c>
    </row>
    <row r="17" spans="1:13" s="101" customFormat="1" ht="80.099999999999994" customHeight="1" x14ac:dyDescent="0.2">
      <c r="A17" s="299">
        <v>3</v>
      </c>
      <c r="B17" s="300" t="s">
        <v>240</v>
      </c>
      <c r="C17" s="301">
        <f>[5]калькуляції!N17</f>
        <v>2534.0239999999999</v>
      </c>
      <c r="D17" s="302">
        <f>[5]калькуляції!O17</f>
        <v>506.8</v>
      </c>
      <c r="E17" s="303">
        <f>[5]калькуляції!P17</f>
        <v>3040.8240000000001</v>
      </c>
      <c r="F17" s="304" t="s">
        <v>241</v>
      </c>
      <c r="G17" s="298">
        <v>7.47</v>
      </c>
    </row>
    <row r="18" spans="1:13" s="101" customFormat="1" ht="80.099999999999994" customHeight="1" x14ac:dyDescent="0.2">
      <c r="A18" s="299">
        <v>4</v>
      </c>
      <c r="B18" s="300" t="s">
        <v>242</v>
      </c>
      <c r="C18" s="301">
        <f>[5]калькуляції!N18</f>
        <v>2427.54</v>
      </c>
      <c r="D18" s="302">
        <f>[5]калькуляції!O18</f>
        <v>485.51</v>
      </c>
      <c r="E18" s="303">
        <f>[5]калькуляції!P18</f>
        <v>2913.05</v>
      </c>
      <c r="F18" s="304" t="s">
        <v>243</v>
      </c>
      <c r="G18" s="298">
        <v>7.05</v>
      </c>
    </row>
    <row r="19" spans="1:13" s="101" customFormat="1" ht="80.099999999999994" customHeight="1" x14ac:dyDescent="0.2">
      <c r="A19" s="299">
        <v>5</v>
      </c>
      <c r="B19" s="300" t="s">
        <v>244</v>
      </c>
      <c r="C19" s="301">
        <f>[5]калькуляції!N19</f>
        <v>2369.2719999999999</v>
      </c>
      <c r="D19" s="302">
        <f>[5]калькуляції!O19</f>
        <v>473.85</v>
      </c>
      <c r="E19" s="303">
        <f>[5]калькуляції!P19</f>
        <v>2843.1219999999998</v>
      </c>
      <c r="F19" s="304" t="s">
        <v>245</v>
      </c>
      <c r="G19" s="298">
        <v>6.82</v>
      </c>
    </row>
    <row r="20" spans="1:13" s="101" customFormat="1" ht="80.099999999999994" customHeight="1" x14ac:dyDescent="0.2">
      <c r="A20" s="299">
        <v>6</v>
      </c>
      <c r="B20" s="300" t="s">
        <v>246</v>
      </c>
      <c r="C20" s="301">
        <f>[5]калькуляції!N20</f>
        <v>2270.4319999999998</v>
      </c>
      <c r="D20" s="302">
        <f>[5]калькуляції!O20</f>
        <v>454.09</v>
      </c>
      <c r="E20" s="303">
        <f>[5]калькуляції!P20</f>
        <v>2724.5219999999999</v>
      </c>
      <c r="F20" s="304" t="s">
        <v>247</v>
      </c>
      <c r="G20" s="305">
        <v>6.43</v>
      </c>
    </row>
    <row r="21" spans="1:13" s="101" customFormat="1" ht="80.099999999999994" customHeight="1" x14ac:dyDescent="0.2">
      <c r="A21" s="299">
        <v>7</v>
      </c>
      <c r="B21" s="306" t="s">
        <v>248</v>
      </c>
      <c r="C21" s="301">
        <f>[5]калькуляції!N21</f>
        <v>2143.69</v>
      </c>
      <c r="D21" s="302">
        <f>[5]калькуляції!O21</f>
        <v>428.74</v>
      </c>
      <c r="E21" s="303">
        <f>[5]калькуляції!P21</f>
        <v>2572.4300000000003</v>
      </c>
      <c r="F21" s="304" t="s">
        <v>249</v>
      </c>
      <c r="G21" s="298">
        <v>5.93</v>
      </c>
    </row>
    <row r="22" spans="1:13" s="101" customFormat="1" ht="80.099999999999994" customHeight="1" x14ac:dyDescent="0.2">
      <c r="A22" s="299">
        <v>8</v>
      </c>
      <c r="B22" s="306" t="s">
        <v>250</v>
      </c>
      <c r="C22" s="301">
        <f>[5]калькуляції!N22</f>
        <v>2143.69</v>
      </c>
      <c r="D22" s="302">
        <f>[5]калькуляції!O22</f>
        <v>428.74</v>
      </c>
      <c r="E22" s="303">
        <f>[5]калькуляції!P22</f>
        <v>2572.4300000000003</v>
      </c>
      <c r="F22" s="304" t="s">
        <v>251</v>
      </c>
      <c r="G22" s="298">
        <v>5.93</v>
      </c>
      <c r="M22" s="104"/>
    </row>
    <row r="23" spans="1:13" s="101" customFormat="1" ht="80.099999999999994" customHeight="1" x14ac:dyDescent="0.2">
      <c r="A23" s="299">
        <v>9</v>
      </c>
      <c r="B23" s="306" t="s">
        <v>252</v>
      </c>
      <c r="C23" s="301">
        <f>[5]калькуляції!N23</f>
        <v>2143.69</v>
      </c>
      <c r="D23" s="302">
        <f>[5]калькуляції!O23</f>
        <v>428.74</v>
      </c>
      <c r="E23" s="303">
        <f>[5]калькуляції!P23</f>
        <v>2572.4300000000003</v>
      </c>
      <c r="F23" s="304" t="s">
        <v>253</v>
      </c>
      <c r="G23" s="298">
        <v>5.93</v>
      </c>
    </row>
    <row r="24" spans="1:13" s="101" customFormat="1" ht="80.099999999999994" customHeight="1" x14ac:dyDescent="0.2">
      <c r="A24" s="299">
        <v>10</v>
      </c>
      <c r="B24" s="306" t="s">
        <v>254</v>
      </c>
      <c r="C24" s="301">
        <f>[5]калькуляції!N24</f>
        <v>2063.8419999999996</v>
      </c>
      <c r="D24" s="302">
        <f>[5]калькуляції!O24</f>
        <v>412.77</v>
      </c>
      <c r="E24" s="303">
        <f>[5]калькуляції!P24</f>
        <v>2476.6119999999996</v>
      </c>
      <c r="F24" s="304" t="s">
        <v>255</v>
      </c>
      <c r="G24" s="298">
        <v>5.6</v>
      </c>
    </row>
    <row r="25" spans="1:13" s="101" customFormat="1" ht="80.099999999999994" customHeight="1" x14ac:dyDescent="0.2">
      <c r="A25" s="299">
        <v>11</v>
      </c>
      <c r="B25" s="306" t="s">
        <v>256</v>
      </c>
      <c r="C25" s="301">
        <f>[5]калькуляції!N25</f>
        <v>2009.8519999999999</v>
      </c>
      <c r="D25" s="302">
        <f>[5]калькуляції!O25</f>
        <v>401.97</v>
      </c>
      <c r="E25" s="303">
        <f>[5]калькуляції!P25</f>
        <v>2411.8220000000001</v>
      </c>
      <c r="F25" s="304" t="s">
        <v>257</v>
      </c>
      <c r="G25" s="298">
        <v>5.6</v>
      </c>
    </row>
    <row r="26" spans="1:13" s="101" customFormat="1" ht="80.099999999999994" customHeight="1" x14ac:dyDescent="0.2">
      <c r="A26" s="299">
        <v>12</v>
      </c>
      <c r="B26" s="306" t="s">
        <v>258</v>
      </c>
      <c r="C26" s="301">
        <f>[5]калькуляції!N26</f>
        <v>1436.1440000000002</v>
      </c>
      <c r="D26" s="302">
        <f>[5]калькуляції!O26</f>
        <v>287.23</v>
      </c>
      <c r="E26" s="303">
        <f>[5]калькуляції!P26</f>
        <v>1723.3740000000003</v>
      </c>
      <c r="F26" s="304" t="s">
        <v>259</v>
      </c>
      <c r="G26" s="298">
        <v>4.5999999999999996</v>
      </c>
    </row>
    <row r="27" spans="1:13" s="101" customFormat="1" ht="96.75" customHeight="1" x14ac:dyDescent="0.2">
      <c r="A27" s="299">
        <v>13</v>
      </c>
      <c r="B27" s="306" t="s">
        <v>260</v>
      </c>
      <c r="C27" s="301">
        <f>[5]калькуляції!N27</f>
        <v>362.41800000000001</v>
      </c>
      <c r="D27" s="302">
        <f>[5]калькуляції!O27</f>
        <v>72.48</v>
      </c>
      <c r="E27" s="303">
        <f>[5]калькуляції!P27</f>
        <v>434.89800000000002</v>
      </c>
      <c r="F27" s="304" t="s">
        <v>261</v>
      </c>
      <c r="G27" s="298">
        <v>1.43</v>
      </c>
    </row>
    <row r="28" spans="1:13" s="101" customFormat="1" ht="80.099999999999994" customHeight="1" thickBot="1" x14ac:dyDescent="0.25">
      <c r="A28" s="307">
        <v>14</v>
      </c>
      <c r="B28" s="308" t="s">
        <v>262</v>
      </c>
      <c r="C28" s="309">
        <f>[5]калькуляції!N28</f>
        <v>2553.8239999999996</v>
      </c>
      <c r="D28" s="310">
        <f>[5]калькуляції!O28</f>
        <v>510.76</v>
      </c>
      <c r="E28" s="311">
        <f>[5]калькуляції!P28</f>
        <v>3064.5839999999998</v>
      </c>
      <c r="F28" s="312" t="s">
        <v>263</v>
      </c>
      <c r="G28" s="298">
        <v>8</v>
      </c>
    </row>
    <row r="29" spans="1:13" s="101" customFormat="1" ht="100.5" customHeight="1" x14ac:dyDescent="0.2">
      <c r="A29" s="109"/>
      <c r="B29" s="313"/>
      <c r="C29" s="111"/>
      <c r="D29" s="111"/>
      <c r="E29" s="111"/>
      <c r="F29" s="109"/>
    </row>
    <row r="30" spans="1:13" s="101" customFormat="1" ht="60" customHeight="1" x14ac:dyDescent="0.3">
      <c r="A30" s="28"/>
      <c r="B30" s="28"/>
      <c r="C30" s="28"/>
      <c r="D30" s="28"/>
      <c r="E30" s="28"/>
      <c r="F30" s="28"/>
    </row>
    <row r="31" spans="1:13" ht="27.75" x14ac:dyDescent="0.4">
      <c r="B31" s="112" t="s">
        <v>264</v>
      </c>
      <c r="C31" s="112" t="s">
        <v>265</v>
      </c>
      <c r="D31" s="113"/>
      <c r="E31" s="114"/>
      <c r="F31" s="115"/>
    </row>
    <row r="32" spans="1:13" ht="41.25" customHeight="1" x14ac:dyDescent="0.3"/>
  </sheetData>
  <mergeCells count="8">
    <mergeCell ref="A6:F6"/>
    <mergeCell ref="A7:F7"/>
    <mergeCell ref="A9:A10"/>
    <mergeCell ref="B9:B11"/>
    <mergeCell ref="C9:C11"/>
    <mergeCell ref="D9:D11"/>
    <mergeCell ref="E9:E11"/>
    <mergeCell ref="F9:F11"/>
  </mergeCells>
  <pageMargins left="0.39370078740157483" right="0.39370078740157483" top="0.39370078740157483" bottom="0.39370078740157483" header="0.11811023622047245" footer="0.11811023622047245"/>
  <pageSetup paperSize="9" scale="4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view="pageBreakPreview" topLeftCell="A20" zoomScale="60" zoomScaleNormal="75" workbookViewId="0">
      <selection activeCell="K30" sqref="K30"/>
    </sheetView>
  </sheetViews>
  <sheetFormatPr defaultRowHeight="20.25" x14ac:dyDescent="0.3"/>
  <cols>
    <col min="1" max="1" width="7.42578125" style="28" customWidth="1"/>
    <col min="2" max="2" width="133.7109375" style="28" customWidth="1"/>
    <col min="3" max="3" width="16.28515625" style="28" customWidth="1"/>
    <col min="4" max="4" width="15.5703125" style="28" customWidth="1"/>
    <col min="5" max="5" width="19.140625" style="28" customWidth="1"/>
    <col min="6" max="6" width="25.85546875" style="28" customWidth="1"/>
    <col min="7" max="10" width="9.140625" style="28"/>
    <col min="11" max="11" width="28.28515625" style="28" customWidth="1"/>
    <col min="12" max="16384" width="9.140625" style="28"/>
  </cols>
  <sheetData>
    <row r="1" spans="1:20" ht="26.25" customHeight="1" x14ac:dyDescent="0.35">
      <c r="A1" s="57"/>
      <c r="B1" s="57"/>
      <c r="D1" s="82"/>
      <c r="E1" s="83" t="s">
        <v>0</v>
      </c>
      <c r="F1" s="83"/>
    </row>
    <row r="2" spans="1:20" ht="26.25" customHeight="1" x14ac:dyDescent="0.35">
      <c r="A2" s="57"/>
      <c r="B2" s="57"/>
      <c r="D2" s="84" t="s">
        <v>1</v>
      </c>
      <c r="E2" s="82"/>
      <c r="F2" s="82"/>
    </row>
    <row r="3" spans="1:20" ht="26.25" customHeight="1" x14ac:dyDescent="0.3">
      <c r="B3" s="55"/>
      <c r="C3" s="55"/>
      <c r="D3" s="83" t="s">
        <v>36</v>
      </c>
      <c r="E3" s="83"/>
      <c r="F3" s="83"/>
    </row>
    <row r="4" spans="1:20" ht="26.25" customHeight="1" x14ac:dyDescent="0.35">
      <c r="A4" s="57"/>
      <c r="B4" s="57"/>
      <c r="D4" s="84" t="s">
        <v>3</v>
      </c>
      <c r="E4" s="85"/>
      <c r="F4" s="82"/>
    </row>
    <row r="5" spans="1:20" ht="26.25" customHeight="1" x14ac:dyDescent="0.3">
      <c r="A5" s="57"/>
      <c r="B5" s="57"/>
      <c r="C5" s="55"/>
      <c r="D5" s="56"/>
      <c r="F5" s="56"/>
    </row>
    <row r="6" spans="1:20" ht="32.25" customHeight="1" x14ac:dyDescent="0.4">
      <c r="A6" s="231" t="s">
        <v>4</v>
      </c>
      <c r="B6" s="231"/>
      <c r="C6" s="231"/>
      <c r="D6" s="231"/>
      <c r="E6" s="231"/>
      <c r="F6" s="231"/>
    </row>
    <row r="7" spans="1:20" ht="33" customHeight="1" x14ac:dyDescent="0.35">
      <c r="A7" s="232" t="s">
        <v>66</v>
      </c>
      <c r="B7" s="232"/>
      <c r="C7" s="232"/>
      <c r="D7" s="232"/>
      <c r="E7" s="232"/>
      <c r="F7" s="232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</row>
    <row r="8" spans="1:20" ht="33.75" customHeight="1" thickBot="1" x14ac:dyDescent="0.35">
      <c r="A8" s="57"/>
      <c r="B8" s="56"/>
      <c r="C8" s="29"/>
      <c r="D8" s="56"/>
      <c r="E8" s="56" t="s">
        <v>40</v>
      </c>
      <c r="F8" s="55"/>
      <c r="G8" s="32"/>
    </row>
    <row r="9" spans="1:20" ht="29.25" customHeight="1" x14ac:dyDescent="0.3">
      <c r="A9" s="233" t="s">
        <v>7</v>
      </c>
      <c r="B9" s="235" t="s">
        <v>8</v>
      </c>
      <c r="C9" s="235" t="s">
        <v>41</v>
      </c>
      <c r="D9" s="235" t="s">
        <v>67</v>
      </c>
      <c r="E9" s="235" t="s">
        <v>68</v>
      </c>
      <c r="F9" s="237" t="s">
        <v>12</v>
      </c>
    </row>
    <row r="10" spans="1:20" ht="22.5" customHeight="1" x14ac:dyDescent="0.3">
      <c r="A10" s="234"/>
      <c r="B10" s="236"/>
      <c r="C10" s="236"/>
      <c r="D10" s="236"/>
      <c r="E10" s="236"/>
      <c r="F10" s="238"/>
    </row>
    <row r="11" spans="1:20" ht="40.5" customHeight="1" x14ac:dyDescent="0.3">
      <c r="A11" s="87" t="s">
        <v>13</v>
      </c>
      <c r="B11" s="236"/>
      <c r="C11" s="236"/>
      <c r="D11" s="236"/>
      <c r="E11" s="236"/>
      <c r="F11" s="238"/>
    </row>
    <row r="12" spans="1:20" ht="21" customHeight="1" x14ac:dyDescent="0.3">
      <c r="A12" s="88">
        <v>1</v>
      </c>
      <c r="B12" s="89">
        <v>2</v>
      </c>
      <c r="C12" s="89">
        <v>3</v>
      </c>
      <c r="D12" s="89">
        <v>4</v>
      </c>
      <c r="E12" s="89">
        <v>5</v>
      </c>
      <c r="F12" s="90">
        <v>9</v>
      </c>
    </row>
    <row r="13" spans="1:20" ht="51" hidden="1" customHeight="1" x14ac:dyDescent="0.3">
      <c r="A13" s="91">
        <v>1</v>
      </c>
      <c r="B13" s="92" t="s">
        <v>69</v>
      </c>
      <c r="C13" s="93"/>
      <c r="D13" s="93"/>
      <c r="E13" s="94"/>
      <c r="F13" s="95"/>
    </row>
    <row r="14" spans="1:20" ht="26.25" hidden="1" customHeight="1" x14ac:dyDescent="0.3">
      <c r="A14" s="91">
        <v>2</v>
      </c>
      <c r="B14" s="92" t="s">
        <v>70</v>
      </c>
      <c r="C14" s="93"/>
      <c r="D14" s="93"/>
      <c r="E14" s="96"/>
      <c r="F14" s="95"/>
    </row>
    <row r="15" spans="1:20" s="101" customFormat="1" ht="80.099999999999994" customHeight="1" x14ac:dyDescent="0.2">
      <c r="A15" s="97">
        <v>1</v>
      </c>
      <c r="B15" s="98" t="s">
        <v>71</v>
      </c>
      <c r="C15" s="99">
        <f>'[1]калькуляції 1-11'!N13</f>
        <v>309.70400000000001</v>
      </c>
      <c r="D15" s="99">
        <f>'[1]калькуляції 1-11'!O13</f>
        <v>61.94</v>
      </c>
      <c r="E15" s="99">
        <f>'[1]калькуляції 1-11'!P13</f>
        <v>371.64400000000001</v>
      </c>
      <c r="F15" s="100" t="s">
        <v>72</v>
      </c>
    </row>
    <row r="16" spans="1:20" s="101" customFormat="1" ht="80.099999999999994" customHeight="1" x14ac:dyDescent="0.2">
      <c r="A16" s="97">
        <v>2</v>
      </c>
      <c r="B16" s="98" t="s">
        <v>73</v>
      </c>
      <c r="C16" s="99">
        <f>'[1]калькуляції 1-11'!N14</f>
        <v>617.33000000000004</v>
      </c>
      <c r="D16" s="99">
        <f>'[1]калькуляції 1-11'!O14</f>
        <v>123.47</v>
      </c>
      <c r="E16" s="99">
        <f>'[1]калькуляції 1-11'!P14</f>
        <v>740.80000000000007</v>
      </c>
      <c r="F16" s="100" t="s">
        <v>74</v>
      </c>
    </row>
    <row r="17" spans="1:13" s="101" customFormat="1" ht="80.099999999999994" customHeight="1" x14ac:dyDescent="0.2">
      <c r="A17" s="97">
        <v>3</v>
      </c>
      <c r="B17" s="98" t="s">
        <v>75</v>
      </c>
      <c r="C17" s="99">
        <f>'[1]калькуляції 1-11'!N15</f>
        <v>319.048</v>
      </c>
      <c r="D17" s="99">
        <f>'[1]калькуляції 1-11'!O15</f>
        <v>63.81</v>
      </c>
      <c r="E17" s="99">
        <f>'[1]калькуляції 1-11'!P15</f>
        <v>382.858</v>
      </c>
      <c r="F17" s="100" t="s">
        <v>76</v>
      </c>
    </row>
    <row r="18" spans="1:13" s="101" customFormat="1" ht="80.099999999999994" customHeight="1" x14ac:dyDescent="0.2">
      <c r="A18" s="97">
        <v>4</v>
      </c>
      <c r="B18" s="98" t="s">
        <v>77</v>
      </c>
      <c r="C18" s="99">
        <f>'[1]калькуляції 1-11'!N16</f>
        <v>404.952</v>
      </c>
      <c r="D18" s="99">
        <f>'[1]калькуляції 1-11'!O16</f>
        <v>80.989999999999995</v>
      </c>
      <c r="E18" s="99">
        <f>'[1]калькуляції 1-11'!P16</f>
        <v>485.94200000000001</v>
      </c>
      <c r="F18" s="100" t="s">
        <v>78</v>
      </c>
    </row>
    <row r="19" spans="1:13" s="101" customFormat="1" ht="80.099999999999994" customHeight="1" x14ac:dyDescent="0.2">
      <c r="A19" s="97">
        <v>5</v>
      </c>
      <c r="B19" s="98" t="s">
        <v>79</v>
      </c>
      <c r="C19" s="99">
        <f>'[1]калькуляції 1-11'!N17</f>
        <v>1106.6899999999998</v>
      </c>
      <c r="D19" s="99">
        <f>'[1]калькуляції 1-11'!O17</f>
        <v>221.34</v>
      </c>
      <c r="E19" s="99">
        <f>'[1]калькуляції 1-11'!P17</f>
        <v>1328.0299999999997</v>
      </c>
      <c r="F19" s="100" t="s">
        <v>80</v>
      </c>
    </row>
    <row r="20" spans="1:13" s="101" customFormat="1" ht="80.099999999999994" customHeight="1" x14ac:dyDescent="0.2">
      <c r="A20" s="97">
        <v>6</v>
      </c>
      <c r="B20" s="98" t="s">
        <v>81</v>
      </c>
      <c r="C20" s="99">
        <f>'[1]калькуляції 1-11'!N18</f>
        <v>888.74399999999991</v>
      </c>
      <c r="D20" s="99">
        <f>'[1]калькуляції 1-11'!O18</f>
        <v>177.75</v>
      </c>
      <c r="E20" s="99">
        <f>'[1]калькуляції 1-11'!P18</f>
        <v>1066.4939999999999</v>
      </c>
      <c r="F20" s="100" t="s">
        <v>82</v>
      </c>
    </row>
    <row r="21" spans="1:13" s="101" customFormat="1" ht="80.099999999999994" customHeight="1" x14ac:dyDescent="0.2">
      <c r="A21" s="97">
        <v>7</v>
      </c>
      <c r="B21" s="102" t="s">
        <v>83</v>
      </c>
      <c r="C21" s="99">
        <f>'[1]калькуляції 1-11'!N19</f>
        <v>177.93600000000001</v>
      </c>
      <c r="D21" s="99">
        <f>'[1]калькуляції 1-11'!O19</f>
        <v>35.590000000000003</v>
      </c>
      <c r="E21" s="99">
        <f>'[1]калькуляції 1-11'!P19</f>
        <v>213.52600000000001</v>
      </c>
      <c r="F21" s="100" t="s">
        <v>84</v>
      </c>
    </row>
    <row r="22" spans="1:13" s="101" customFormat="1" ht="80.099999999999994" customHeight="1" x14ac:dyDescent="0.2">
      <c r="A22" s="97">
        <v>8</v>
      </c>
      <c r="B22" s="103" t="s">
        <v>85</v>
      </c>
      <c r="C22" s="99">
        <f>'[1]калькуляції 1-11'!N20</f>
        <v>371.24800000000005</v>
      </c>
      <c r="D22" s="99">
        <f>'[1]калькуляції 1-11'!O20</f>
        <v>74.25</v>
      </c>
      <c r="E22" s="99">
        <f>'[1]калькуляції 1-11'!P20</f>
        <v>445.49800000000005</v>
      </c>
      <c r="F22" s="100" t="s">
        <v>86</v>
      </c>
      <c r="M22" s="104"/>
    </row>
    <row r="23" spans="1:13" s="101" customFormat="1" ht="80.099999999999994" customHeight="1" x14ac:dyDescent="0.2">
      <c r="A23" s="97">
        <v>9</v>
      </c>
      <c r="B23" s="102" t="s">
        <v>87</v>
      </c>
      <c r="C23" s="99">
        <f>'[1]калькуляції 1-11'!N21</f>
        <v>347.70399999999995</v>
      </c>
      <c r="D23" s="99">
        <f>'[1]калькуляції 1-11'!O21</f>
        <v>69.540000000000006</v>
      </c>
      <c r="E23" s="99">
        <f>'[1]калькуляції 1-11'!P21</f>
        <v>417.24399999999997</v>
      </c>
      <c r="F23" s="100" t="s">
        <v>88</v>
      </c>
    </row>
    <row r="24" spans="1:13" s="101" customFormat="1" ht="80.099999999999994" customHeight="1" x14ac:dyDescent="0.2">
      <c r="A24" s="97">
        <v>10</v>
      </c>
      <c r="B24" s="102" t="s">
        <v>89</v>
      </c>
      <c r="C24" s="99">
        <f>'[1]калькуляції 1-11'!N22</f>
        <v>438.28000000000003</v>
      </c>
      <c r="D24" s="99">
        <f>'[1]калькуляції 1-11'!O22</f>
        <v>87.66</v>
      </c>
      <c r="E24" s="99">
        <f>'[1]калькуляції 1-11'!P22</f>
        <v>525.94000000000005</v>
      </c>
      <c r="F24" s="100" t="s">
        <v>90</v>
      </c>
    </row>
    <row r="25" spans="1:13" s="101" customFormat="1" ht="80.099999999999994" customHeight="1" x14ac:dyDescent="0.2">
      <c r="A25" s="97">
        <v>11</v>
      </c>
      <c r="B25" s="103" t="s">
        <v>91</v>
      </c>
      <c r="C25" s="99">
        <f>'[1]калькуляції 1-11'!N23</f>
        <v>525.62400000000002</v>
      </c>
      <c r="D25" s="99">
        <f>'[1]калькуляції 1-11'!O23</f>
        <v>105.12</v>
      </c>
      <c r="E25" s="99">
        <f>'[1]калькуляції 1-11'!P23</f>
        <v>630.74400000000003</v>
      </c>
      <c r="F25" s="100" t="s">
        <v>92</v>
      </c>
    </row>
    <row r="26" spans="1:13" s="101" customFormat="1" ht="80.099999999999994" customHeight="1" x14ac:dyDescent="0.2">
      <c r="A26" s="97">
        <v>12</v>
      </c>
      <c r="B26" s="98" t="s">
        <v>93</v>
      </c>
      <c r="C26" s="99">
        <f>[1]кальк12!N19</f>
        <v>663.31999999999994</v>
      </c>
      <c r="D26" s="99">
        <f>[1]кальк12!O19</f>
        <v>132.66999999999999</v>
      </c>
      <c r="E26" s="99">
        <f>[1]кальк12!P19</f>
        <v>795.99</v>
      </c>
      <c r="F26" s="100" t="s">
        <v>94</v>
      </c>
    </row>
    <row r="27" spans="1:13" s="101" customFormat="1" ht="80.099999999999994" customHeight="1" x14ac:dyDescent="0.2">
      <c r="A27" s="97">
        <v>13</v>
      </c>
      <c r="B27" s="98" t="s">
        <v>95</v>
      </c>
      <c r="C27" s="99">
        <f>[1]кальк13!N19</f>
        <v>732.76800000000003</v>
      </c>
      <c r="D27" s="99">
        <f>[1]кальк13!O19</f>
        <v>146.56</v>
      </c>
      <c r="E27" s="99">
        <f>[1]кальк13!P19</f>
        <v>879.32799999999997</v>
      </c>
      <c r="F27" s="100" t="s">
        <v>96</v>
      </c>
    </row>
    <row r="28" spans="1:13" s="101" customFormat="1" ht="80.099999999999994" customHeight="1" x14ac:dyDescent="0.2">
      <c r="A28" s="97">
        <v>14</v>
      </c>
      <c r="B28" s="98" t="s">
        <v>97</v>
      </c>
      <c r="C28" s="99">
        <f>[1]кальк14!N21</f>
        <v>1296.9679999999998</v>
      </c>
      <c r="D28" s="99">
        <f>[1]кальк14!O21</f>
        <v>259.41000000000003</v>
      </c>
      <c r="E28" s="99">
        <f>[1]кальк14!P21</f>
        <v>1556.3780000000002</v>
      </c>
      <c r="F28" s="100" t="s">
        <v>98</v>
      </c>
    </row>
    <row r="29" spans="1:13" s="101" customFormat="1" ht="80.099999999999994" customHeight="1" thickBot="1" x14ac:dyDescent="0.25">
      <c r="A29" s="105">
        <v>15</v>
      </c>
      <c r="B29" s="106" t="s">
        <v>99</v>
      </c>
      <c r="C29" s="107">
        <f>[1]кальк15!N23</f>
        <v>1201.9599999999998</v>
      </c>
      <c r="D29" s="107">
        <f>[1]кальк15!O23</f>
        <v>240.4</v>
      </c>
      <c r="E29" s="107">
        <f>[1]кальк15!P23</f>
        <v>1442.36</v>
      </c>
      <c r="F29" s="108" t="s">
        <v>100</v>
      </c>
    </row>
    <row r="30" spans="1:13" s="101" customFormat="1" ht="60" customHeight="1" x14ac:dyDescent="0.2">
      <c r="A30" s="109"/>
      <c r="B30" s="110"/>
      <c r="C30" s="111"/>
      <c r="D30" s="111"/>
      <c r="E30" s="111"/>
      <c r="F30" s="109"/>
    </row>
    <row r="32" spans="1:13" ht="41.25" customHeight="1" x14ac:dyDescent="0.4">
      <c r="B32" s="112" t="s">
        <v>21</v>
      </c>
      <c r="C32" s="112" t="s">
        <v>65</v>
      </c>
      <c r="D32" s="113"/>
      <c r="E32" s="114"/>
      <c r="F32" s="115"/>
    </row>
  </sheetData>
  <mergeCells count="8">
    <mergeCell ref="A6:F6"/>
    <mergeCell ref="A7:F7"/>
    <mergeCell ref="A9:A10"/>
    <mergeCell ref="B9:B11"/>
    <mergeCell ref="C9:C11"/>
    <mergeCell ref="D9:D11"/>
    <mergeCell ref="E9:E11"/>
    <mergeCell ref="F9:F11"/>
  </mergeCells>
  <pageMargins left="0.39370078740157483" right="0.39370078740157483" top="0.39370078740157483" bottom="0.39370078740157483" header="0.11811023622047245" footer="0.11811023622047245"/>
  <pageSetup paperSize="9" scale="4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8"/>
  <sheetViews>
    <sheetView view="pageBreakPreview" topLeftCell="A6" zoomScale="90" zoomScaleNormal="60" zoomScaleSheetLayoutView="90" workbookViewId="0">
      <selection activeCell="L16" sqref="L16"/>
    </sheetView>
  </sheetViews>
  <sheetFormatPr defaultRowHeight="12.75" x14ac:dyDescent="0.2"/>
  <cols>
    <col min="1" max="1" width="7.42578125" style="58" customWidth="1"/>
    <col min="2" max="2" width="72.85546875" style="58" customWidth="1"/>
    <col min="3" max="3" width="14.7109375" style="58" customWidth="1"/>
    <col min="4" max="4" width="13.5703125" style="58" customWidth="1"/>
    <col min="5" max="5" width="17.7109375" style="58" customWidth="1"/>
    <col min="6" max="6" width="31.28515625" style="58" customWidth="1"/>
    <col min="7" max="10" width="9.140625" style="58"/>
    <col min="11" max="11" width="28.28515625" style="58" customWidth="1"/>
    <col min="12" max="16384" width="9.140625" style="58"/>
  </cols>
  <sheetData>
    <row r="1" spans="1:255" ht="20.25" x14ac:dyDescent="0.3">
      <c r="E1" s="239" t="s">
        <v>0</v>
      </c>
      <c r="F1" s="239"/>
    </row>
    <row r="2" spans="1:255" ht="20.25" x14ac:dyDescent="0.3">
      <c r="E2" s="57" t="s">
        <v>1</v>
      </c>
      <c r="F2" s="57"/>
    </row>
    <row r="3" spans="1:255" ht="20.25" x14ac:dyDescent="0.3">
      <c r="E3" s="57"/>
      <c r="F3" s="57"/>
    </row>
    <row r="4" spans="1:255" ht="26.25" customHeight="1" x14ac:dyDescent="0.3">
      <c r="A4" s="59"/>
      <c r="B4" s="59"/>
      <c r="C4" s="59"/>
      <c r="D4" s="59"/>
      <c r="E4" s="239" t="s">
        <v>37</v>
      </c>
      <c r="F4" s="239"/>
    </row>
    <row r="5" spans="1:255" ht="26.25" customHeight="1" x14ac:dyDescent="0.3">
      <c r="A5" s="59"/>
      <c r="B5" s="59"/>
      <c r="C5" s="59"/>
      <c r="D5" s="59"/>
      <c r="E5" s="57"/>
      <c r="F5" s="55"/>
    </row>
    <row r="6" spans="1:255" ht="26.25" customHeight="1" x14ac:dyDescent="0.3">
      <c r="A6" s="59"/>
      <c r="B6" s="59"/>
      <c r="C6" s="59"/>
      <c r="D6" s="59"/>
      <c r="E6" s="55" t="s">
        <v>38</v>
      </c>
      <c r="F6" s="55"/>
    </row>
    <row r="7" spans="1:255" ht="32.25" customHeight="1" x14ac:dyDescent="0.4">
      <c r="A7" s="231" t="s">
        <v>4</v>
      </c>
      <c r="B7" s="231"/>
      <c r="C7" s="231"/>
      <c r="D7" s="231"/>
      <c r="E7" s="231"/>
      <c r="F7" s="231"/>
    </row>
    <row r="8" spans="1:255" ht="48.75" customHeight="1" x14ac:dyDescent="0.2">
      <c r="A8" s="240" t="s">
        <v>39</v>
      </c>
      <c r="B8" s="240"/>
      <c r="C8" s="240"/>
      <c r="D8" s="240"/>
      <c r="E8" s="240"/>
      <c r="F8" s="24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</row>
    <row r="9" spans="1:255" ht="26.25" customHeight="1" x14ac:dyDescent="0.4">
      <c r="A9" s="59"/>
      <c r="B9" s="61"/>
      <c r="C9" s="62"/>
      <c r="D9" s="63"/>
      <c r="E9" s="63" t="s">
        <v>40</v>
      </c>
      <c r="F9" s="64"/>
      <c r="G9" s="65"/>
    </row>
    <row r="10" spans="1:255" ht="29.25" customHeight="1" x14ac:dyDescent="0.2">
      <c r="A10" s="236" t="s">
        <v>7</v>
      </c>
      <c r="B10" s="236" t="s">
        <v>8</v>
      </c>
      <c r="C10" s="236" t="s">
        <v>41</v>
      </c>
      <c r="D10" s="236" t="s">
        <v>42</v>
      </c>
      <c r="E10" s="236" t="s">
        <v>43</v>
      </c>
      <c r="F10" s="236" t="s">
        <v>12</v>
      </c>
    </row>
    <row r="11" spans="1:255" ht="13.5" customHeight="1" x14ac:dyDescent="0.2">
      <c r="A11" s="236"/>
      <c r="B11" s="236"/>
      <c r="C11" s="236"/>
      <c r="D11" s="236"/>
      <c r="E11" s="236"/>
      <c r="F11" s="236"/>
    </row>
    <row r="12" spans="1:255" ht="52.5" customHeight="1" x14ac:dyDescent="0.2">
      <c r="A12" s="66" t="s">
        <v>13</v>
      </c>
      <c r="B12" s="236"/>
      <c r="C12" s="236"/>
      <c r="D12" s="236"/>
      <c r="E12" s="236"/>
      <c r="F12" s="236"/>
    </row>
    <row r="13" spans="1:255" ht="21" customHeight="1" x14ac:dyDescent="0.3">
      <c r="A13" s="67">
        <v>1</v>
      </c>
      <c r="B13" s="68">
        <v>2</v>
      </c>
      <c r="C13" s="68">
        <v>3</v>
      </c>
      <c r="D13" s="68">
        <v>4</v>
      </c>
      <c r="E13" s="68">
        <v>5</v>
      </c>
      <c r="F13" s="67">
        <v>6</v>
      </c>
    </row>
    <row r="14" spans="1:255" ht="39.950000000000003" customHeight="1" x14ac:dyDescent="0.3">
      <c r="A14" s="69">
        <v>1</v>
      </c>
      <c r="B14" s="70" t="s">
        <v>44</v>
      </c>
      <c r="C14" s="71">
        <f>[2]калькуляції!N14</f>
        <v>156.91</v>
      </c>
      <c r="D14" s="71">
        <f>[2]калькуляції!O14</f>
        <v>31.38</v>
      </c>
      <c r="E14" s="71">
        <f>[2]калькуляції!P14</f>
        <v>188.29</v>
      </c>
      <c r="F14" s="72" t="s">
        <v>45</v>
      </c>
      <c r="IU14" s="58">
        <f t="shared" ref="IU14:IU23" si="0">SUM(A14:IT14)</f>
        <v>377.58</v>
      </c>
    </row>
    <row r="15" spans="1:255" ht="39.950000000000003" customHeight="1" x14ac:dyDescent="0.3">
      <c r="A15" s="69">
        <v>2</v>
      </c>
      <c r="B15" s="70" t="s">
        <v>46</v>
      </c>
      <c r="C15" s="71">
        <f>[2]калькуляції!N15</f>
        <v>432</v>
      </c>
      <c r="D15" s="71">
        <f>[2]калькуляції!O15</f>
        <v>86.4</v>
      </c>
      <c r="E15" s="71">
        <f>[2]калькуляції!P15</f>
        <v>518.4</v>
      </c>
      <c r="F15" s="72" t="s">
        <v>47</v>
      </c>
      <c r="IU15" s="58">
        <f t="shared" si="0"/>
        <v>1038.8</v>
      </c>
    </row>
    <row r="16" spans="1:255" ht="39.950000000000003" customHeight="1" x14ac:dyDescent="0.3">
      <c r="A16" s="69">
        <v>3</v>
      </c>
      <c r="B16" s="70" t="s">
        <v>48</v>
      </c>
      <c r="C16" s="71">
        <f>[2]калькуляції!N16</f>
        <v>432</v>
      </c>
      <c r="D16" s="71">
        <f>[2]калькуляції!O16</f>
        <v>86.4</v>
      </c>
      <c r="E16" s="71">
        <f>[2]калькуляції!P16</f>
        <v>518.4</v>
      </c>
      <c r="F16" s="72" t="s">
        <v>49</v>
      </c>
      <c r="IU16" s="58">
        <f t="shared" si="0"/>
        <v>1039.8</v>
      </c>
    </row>
    <row r="17" spans="1:255" ht="39.950000000000003" customHeight="1" x14ac:dyDescent="0.3">
      <c r="A17" s="69">
        <v>4</v>
      </c>
      <c r="B17" s="73" t="s">
        <v>50</v>
      </c>
      <c r="C17" s="71">
        <f>[2]калькуляції!N17</f>
        <v>432</v>
      </c>
      <c r="D17" s="71">
        <f>[2]калькуляції!O17</f>
        <v>86.4</v>
      </c>
      <c r="E17" s="71">
        <f>[2]калькуляції!P17</f>
        <v>518.4</v>
      </c>
      <c r="F17" s="72" t="s">
        <v>51</v>
      </c>
      <c r="IU17" s="58">
        <f t="shared" si="0"/>
        <v>1040.8</v>
      </c>
    </row>
    <row r="18" spans="1:255" ht="39.950000000000003" customHeight="1" x14ac:dyDescent="0.3">
      <c r="A18" s="69">
        <v>5</v>
      </c>
      <c r="B18" s="73" t="s">
        <v>52</v>
      </c>
      <c r="C18" s="71">
        <f>[2]калькуляції!N18</f>
        <v>425.41999999999996</v>
      </c>
      <c r="D18" s="71">
        <f>[2]калькуляції!O18</f>
        <v>85.08</v>
      </c>
      <c r="E18" s="71">
        <f>[2]калькуляції!P18</f>
        <v>510.49999999999994</v>
      </c>
      <c r="F18" s="72" t="s">
        <v>53</v>
      </c>
      <c r="IU18" s="58">
        <f t="shared" si="0"/>
        <v>1026</v>
      </c>
    </row>
    <row r="19" spans="1:255" ht="39.950000000000003" customHeight="1" x14ac:dyDescent="0.3">
      <c r="A19" s="69">
        <v>6</v>
      </c>
      <c r="B19" s="73" t="s">
        <v>54</v>
      </c>
      <c r="C19" s="71">
        <f>[2]калькуляції!N19</f>
        <v>352.64</v>
      </c>
      <c r="D19" s="71">
        <f>[2]калькуляції!O19</f>
        <v>70.53</v>
      </c>
      <c r="E19" s="71">
        <f>[2]калькуляції!P19</f>
        <v>423.16999999999996</v>
      </c>
      <c r="F19" s="72" t="s">
        <v>55</v>
      </c>
      <c r="IU19" s="58">
        <f t="shared" si="0"/>
        <v>852.33999999999992</v>
      </c>
    </row>
    <row r="20" spans="1:255" ht="39.950000000000003" customHeight="1" x14ac:dyDescent="0.3">
      <c r="A20" s="69">
        <v>7</v>
      </c>
      <c r="B20" s="73" t="s">
        <v>56</v>
      </c>
      <c r="C20" s="71">
        <f>[2]калькуляції!N20</f>
        <v>469.1</v>
      </c>
      <c r="D20" s="71">
        <f>[2]калькуляції!O20</f>
        <v>93.82</v>
      </c>
      <c r="E20" s="71">
        <f>[2]калькуляції!P20</f>
        <v>562.92000000000007</v>
      </c>
      <c r="F20" s="72" t="s">
        <v>57</v>
      </c>
      <c r="IU20" s="58">
        <f t="shared" si="0"/>
        <v>1132.8400000000001</v>
      </c>
    </row>
    <row r="21" spans="1:255" ht="39.950000000000003" customHeight="1" x14ac:dyDescent="0.3">
      <c r="A21" s="69">
        <v>8</v>
      </c>
      <c r="B21" s="73" t="s">
        <v>58</v>
      </c>
      <c r="C21" s="71">
        <f>[2]калькуляції!N21</f>
        <v>145.58000000000001</v>
      </c>
      <c r="D21" s="71">
        <f>[2]калькуляції!O21</f>
        <v>29.12</v>
      </c>
      <c r="E21" s="71">
        <f>[2]калькуляції!P21</f>
        <v>174.70000000000002</v>
      </c>
      <c r="F21" s="72" t="s">
        <v>59</v>
      </c>
      <c r="IU21" s="58">
        <f t="shared" si="0"/>
        <v>357.40000000000003</v>
      </c>
    </row>
    <row r="22" spans="1:255" ht="39.950000000000003" customHeight="1" x14ac:dyDescent="0.3">
      <c r="A22" s="69">
        <v>9</v>
      </c>
      <c r="B22" s="73" t="s">
        <v>60</v>
      </c>
      <c r="C22" s="71">
        <f>[2]калькуляції!N22</f>
        <v>92.19</v>
      </c>
      <c r="D22" s="71">
        <f>[2]калькуляції!O22</f>
        <v>18.440000000000001</v>
      </c>
      <c r="E22" s="71">
        <f>[2]калькуляції!P22</f>
        <v>110.63</v>
      </c>
      <c r="F22" s="72" t="s">
        <v>61</v>
      </c>
      <c r="IU22" s="58">
        <f t="shared" si="0"/>
        <v>230.26</v>
      </c>
    </row>
    <row r="23" spans="1:255" ht="39.950000000000003" customHeight="1" x14ac:dyDescent="0.3">
      <c r="A23" s="69">
        <v>10</v>
      </c>
      <c r="B23" s="74" t="s">
        <v>62</v>
      </c>
      <c r="C23" s="71">
        <f>[2]калькуляції!N23</f>
        <v>64.69</v>
      </c>
      <c r="D23" s="71">
        <f>[2]калькуляції!O23</f>
        <v>12.94</v>
      </c>
      <c r="E23" s="71">
        <f>[2]калькуляції!P23</f>
        <v>77.63</v>
      </c>
      <c r="F23" s="72" t="s">
        <v>63</v>
      </c>
      <c r="IU23" s="58">
        <f t="shared" si="0"/>
        <v>165.26</v>
      </c>
    </row>
    <row r="24" spans="1:255" ht="35.1" customHeight="1" x14ac:dyDescent="0.3">
      <c r="A24" s="75"/>
      <c r="B24" s="76"/>
      <c r="C24" s="77"/>
      <c r="D24" s="77"/>
      <c r="E24" s="77"/>
      <c r="F24" s="78"/>
    </row>
    <row r="25" spans="1:255" ht="35.1" customHeight="1" x14ac:dyDescent="0.3">
      <c r="A25" s="75"/>
      <c r="B25" s="76"/>
      <c r="C25" s="77"/>
      <c r="D25" s="77"/>
      <c r="E25" s="77"/>
      <c r="F25" s="78"/>
    </row>
    <row r="26" spans="1:255" ht="30" customHeight="1" x14ac:dyDescent="0.3">
      <c r="A26" s="75"/>
      <c r="B26" s="76"/>
      <c r="C26" s="77"/>
      <c r="D26" s="77"/>
      <c r="E26" s="77"/>
      <c r="F26" s="79"/>
    </row>
    <row r="27" spans="1:255" ht="20.25" x14ac:dyDescent="0.3">
      <c r="A27" s="28"/>
      <c r="B27" s="28"/>
      <c r="C27" s="28"/>
      <c r="D27" s="28"/>
      <c r="E27" s="28"/>
      <c r="F27" s="29"/>
    </row>
    <row r="28" spans="1:255" s="28" customFormat="1" ht="20.25" x14ac:dyDescent="0.3">
      <c r="B28" s="32" t="s">
        <v>64</v>
      </c>
      <c r="C28" s="32"/>
      <c r="D28" s="32"/>
      <c r="E28" s="32"/>
      <c r="F28" s="32" t="s">
        <v>65</v>
      </c>
    </row>
    <row r="29" spans="1:255" ht="18.75" x14ac:dyDescent="0.3">
      <c r="A29" s="80"/>
      <c r="B29" s="80"/>
      <c r="C29" s="80"/>
      <c r="D29" s="80"/>
      <c r="E29" s="80"/>
      <c r="F29" s="81"/>
    </row>
    <row r="30" spans="1:255" ht="18.75" x14ac:dyDescent="0.3">
      <c r="A30" s="80"/>
      <c r="B30" s="80"/>
      <c r="C30" s="80"/>
      <c r="D30" s="80"/>
      <c r="E30" s="80"/>
      <c r="F30" s="81"/>
    </row>
    <row r="31" spans="1:255" ht="18.75" x14ac:dyDescent="0.3">
      <c r="A31" s="80"/>
      <c r="B31" s="80"/>
      <c r="C31" s="80"/>
      <c r="D31" s="80"/>
      <c r="E31" s="80"/>
      <c r="F31" s="81"/>
    </row>
    <row r="32" spans="1:255" ht="18.75" x14ac:dyDescent="0.3">
      <c r="A32" s="80"/>
      <c r="B32" s="80"/>
      <c r="C32" s="80"/>
      <c r="D32" s="80"/>
      <c r="E32" s="80"/>
      <c r="F32" s="81"/>
    </row>
    <row r="33" spans="1:6" ht="18.75" x14ac:dyDescent="0.3">
      <c r="A33" s="80"/>
      <c r="B33" s="80"/>
      <c r="C33" s="80"/>
      <c r="D33" s="80"/>
      <c r="E33" s="80"/>
      <c r="F33" s="81"/>
    </row>
    <row r="34" spans="1:6" ht="18.75" x14ac:dyDescent="0.3">
      <c r="A34" s="80"/>
      <c r="B34" s="80"/>
      <c r="C34" s="80"/>
      <c r="D34" s="80"/>
      <c r="E34" s="80"/>
      <c r="F34" s="81"/>
    </row>
    <row r="35" spans="1:6" ht="18.75" x14ac:dyDescent="0.3">
      <c r="A35" s="80"/>
      <c r="B35" s="80"/>
      <c r="C35" s="80"/>
      <c r="D35" s="80"/>
      <c r="E35" s="80"/>
      <c r="F35" s="81"/>
    </row>
    <row r="36" spans="1:6" ht="18.75" x14ac:dyDescent="0.3">
      <c r="A36" s="80"/>
      <c r="B36" s="80"/>
      <c r="C36" s="80"/>
      <c r="D36" s="80"/>
      <c r="E36" s="80"/>
      <c r="F36" s="81"/>
    </row>
    <row r="37" spans="1:6" ht="18.75" x14ac:dyDescent="0.3">
      <c r="A37" s="80"/>
      <c r="B37" s="80"/>
      <c r="C37" s="80"/>
      <c r="D37" s="80"/>
      <c r="E37" s="80"/>
      <c r="F37" s="81"/>
    </row>
    <row r="38" spans="1:6" ht="18.75" x14ac:dyDescent="0.3">
      <c r="A38" s="80"/>
      <c r="B38" s="80"/>
      <c r="C38" s="80"/>
      <c r="D38" s="80"/>
      <c r="E38" s="80"/>
      <c r="F38" s="81"/>
    </row>
    <row r="39" spans="1:6" ht="18.75" x14ac:dyDescent="0.3">
      <c r="A39" s="80"/>
      <c r="B39" s="80"/>
      <c r="C39" s="80"/>
      <c r="D39" s="80"/>
      <c r="E39" s="80"/>
      <c r="F39" s="81"/>
    </row>
    <row r="40" spans="1:6" ht="18.75" x14ac:dyDescent="0.3">
      <c r="A40" s="80"/>
      <c r="B40" s="80"/>
      <c r="C40" s="80"/>
      <c r="D40" s="80"/>
      <c r="E40" s="80"/>
      <c r="F40" s="81"/>
    </row>
    <row r="41" spans="1:6" ht="18.75" x14ac:dyDescent="0.3">
      <c r="A41" s="80"/>
      <c r="B41" s="80"/>
      <c r="C41" s="80"/>
      <c r="D41" s="80"/>
      <c r="E41" s="80"/>
      <c r="F41" s="81"/>
    </row>
    <row r="42" spans="1:6" ht="18.75" x14ac:dyDescent="0.3">
      <c r="A42" s="80"/>
      <c r="B42" s="80"/>
      <c r="C42" s="80"/>
      <c r="D42" s="80"/>
      <c r="E42" s="80"/>
      <c r="F42" s="80"/>
    </row>
    <row r="43" spans="1:6" ht="18.75" x14ac:dyDescent="0.3">
      <c r="A43" s="80"/>
      <c r="B43" s="80"/>
      <c r="C43" s="80"/>
      <c r="D43" s="80"/>
      <c r="E43" s="80"/>
      <c r="F43" s="80"/>
    </row>
    <row r="44" spans="1:6" ht="18.75" x14ac:dyDescent="0.3">
      <c r="A44" s="80"/>
      <c r="B44" s="80"/>
      <c r="C44" s="80"/>
      <c r="D44" s="80"/>
      <c r="E44" s="80"/>
      <c r="F44" s="80"/>
    </row>
    <row r="45" spans="1:6" ht="18.75" x14ac:dyDescent="0.3">
      <c r="A45" s="80"/>
      <c r="B45" s="80"/>
      <c r="C45" s="80"/>
      <c r="D45" s="80"/>
      <c r="E45" s="80"/>
      <c r="F45" s="80"/>
    </row>
    <row r="46" spans="1:6" ht="18.75" x14ac:dyDescent="0.3">
      <c r="A46" s="80"/>
      <c r="B46" s="80"/>
      <c r="C46" s="80"/>
      <c r="D46" s="80"/>
      <c r="E46" s="80"/>
      <c r="F46" s="80"/>
    </row>
    <row r="47" spans="1:6" ht="18.75" x14ac:dyDescent="0.3">
      <c r="A47" s="80"/>
      <c r="B47" s="80"/>
      <c r="C47" s="80"/>
      <c r="D47" s="80"/>
      <c r="E47" s="80"/>
      <c r="F47" s="80"/>
    </row>
    <row r="48" spans="1:6" ht="18.75" x14ac:dyDescent="0.3">
      <c r="F48" s="80"/>
    </row>
    <row r="49" spans="6:6" ht="18.75" x14ac:dyDescent="0.3">
      <c r="F49" s="80"/>
    </row>
    <row r="50" spans="6:6" ht="18.75" x14ac:dyDescent="0.3">
      <c r="F50" s="80"/>
    </row>
    <row r="51" spans="6:6" ht="18.75" x14ac:dyDescent="0.3">
      <c r="F51" s="80"/>
    </row>
    <row r="52" spans="6:6" ht="18.75" x14ac:dyDescent="0.3">
      <c r="F52" s="80"/>
    </row>
    <row r="53" spans="6:6" ht="18.75" x14ac:dyDescent="0.3">
      <c r="F53" s="80"/>
    </row>
    <row r="54" spans="6:6" ht="18.75" x14ac:dyDescent="0.3">
      <c r="F54" s="80"/>
    </row>
    <row r="55" spans="6:6" ht="18.75" x14ac:dyDescent="0.3">
      <c r="F55" s="80"/>
    </row>
    <row r="56" spans="6:6" ht="18.75" x14ac:dyDescent="0.3">
      <c r="F56" s="80"/>
    </row>
    <row r="57" spans="6:6" ht="18.75" x14ac:dyDescent="0.3">
      <c r="F57" s="80"/>
    </row>
    <row r="58" spans="6:6" ht="18.75" x14ac:dyDescent="0.3">
      <c r="F58" s="80"/>
    </row>
    <row r="59" spans="6:6" ht="18.75" x14ac:dyDescent="0.3">
      <c r="F59" s="80"/>
    </row>
    <row r="60" spans="6:6" ht="18.75" x14ac:dyDescent="0.3">
      <c r="F60" s="80"/>
    </row>
    <row r="61" spans="6:6" ht="18.75" x14ac:dyDescent="0.3">
      <c r="F61" s="80"/>
    </row>
    <row r="62" spans="6:6" ht="18.75" x14ac:dyDescent="0.3">
      <c r="F62" s="80"/>
    </row>
    <row r="63" spans="6:6" ht="18.75" x14ac:dyDescent="0.3">
      <c r="F63" s="80"/>
    </row>
    <row r="64" spans="6:6" ht="18.75" x14ac:dyDescent="0.3">
      <c r="F64" s="80"/>
    </row>
    <row r="65" spans="6:6" ht="18.75" x14ac:dyDescent="0.3">
      <c r="F65" s="80"/>
    </row>
    <row r="66" spans="6:6" ht="18.75" x14ac:dyDescent="0.3">
      <c r="F66" s="80"/>
    </row>
    <row r="67" spans="6:6" ht="18.75" x14ac:dyDescent="0.3">
      <c r="F67" s="80"/>
    </row>
    <row r="68" spans="6:6" ht="18.75" x14ac:dyDescent="0.3">
      <c r="F68" s="80"/>
    </row>
    <row r="69" spans="6:6" ht="18.75" x14ac:dyDescent="0.3">
      <c r="F69" s="80"/>
    </row>
    <row r="70" spans="6:6" ht="18.75" x14ac:dyDescent="0.3">
      <c r="F70" s="80"/>
    </row>
    <row r="71" spans="6:6" ht="18.75" x14ac:dyDescent="0.3">
      <c r="F71" s="80"/>
    </row>
    <row r="72" spans="6:6" ht="18.75" x14ac:dyDescent="0.3">
      <c r="F72" s="80"/>
    </row>
    <row r="73" spans="6:6" ht="18.75" x14ac:dyDescent="0.3">
      <c r="F73" s="80"/>
    </row>
    <row r="74" spans="6:6" ht="18.75" x14ac:dyDescent="0.3">
      <c r="F74" s="80"/>
    </row>
    <row r="75" spans="6:6" ht="18.75" x14ac:dyDescent="0.3">
      <c r="F75" s="80"/>
    </row>
    <row r="76" spans="6:6" ht="18.75" x14ac:dyDescent="0.3">
      <c r="F76" s="80"/>
    </row>
    <row r="77" spans="6:6" ht="18.75" x14ac:dyDescent="0.3">
      <c r="F77" s="80"/>
    </row>
    <row r="78" spans="6:6" ht="18.75" x14ac:dyDescent="0.3">
      <c r="F78" s="80"/>
    </row>
    <row r="79" spans="6:6" ht="18.75" x14ac:dyDescent="0.3">
      <c r="F79" s="80"/>
    </row>
    <row r="80" spans="6:6" ht="18.75" x14ac:dyDescent="0.3">
      <c r="F80" s="80"/>
    </row>
    <row r="81" spans="6:6" ht="18.75" x14ac:dyDescent="0.3">
      <c r="F81" s="80"/>
    </row>
    <row r="82" spans="6:6" ht="18.75" x14ac:dyDescent="0.3">
      <c r="F82" s="80"/>
    </row>
    <row r="83" spans="6:6" ht="18.75" x14ac:dyDescent="0.3">
      <c r="F83" s="80"/>
    </row>
    <row r="84" spans="6:6" ht="18.75" x14ac:dyDescent="0.3">
      <c r="F84" s="80"/>
    </row>
    <row r="85" spans="6:6" ht="18.75" x14ac:dyDescent="0.3">
      <c r="F85" s="80"/>
    </row>
    <row r="86" spans="6:6" ht="18.75" x14ac:dyDescent="0.3">
      <c r="F86" s="80"/>
    </row>
    <row r="87" spans="6:6" ht="18.75" x14ac:dyDescent="0.3">
      <c r="F87" s="80"/>
    </row>
    <row r="88" spans="6:6" ht="18.75" x14ac:dyDescent="0.3">
      <c r="F88" s="80"/>
    </row>
    <row r="89" spans="6:6" ht="18.75" x14ac:dyDescent="0.3">
      <c r="F89" s="80"/>
    </row>
    <row r="90" spans="6:6" ht="18.75" x14ac:dyDescent="0.3">
      <c r="F90" s="80"/>
    </row>
    <row r="91" spans="6:6" ht="18.75" x14ac:dyDescent="0.3">
      <c r="F91" s="80"/>
    </row>
    <row r="92" spans="6:6" ht="18.75" x14ac:dyDescent="0.3">
      <c r="F92" s="80"/>
    </row>
    <row r="93" spans="6:6" ht="18.75" x14ac:dyDescent="0.3">
      <c r="F93" s="80"/>
    </row>
    <row r="94" spans="6:6" ht="18.75" x14ac:dyDescent="0.3">
      <c r="F94" s="80"/>
    </row>
    <row r="95" spans="6:6" ht="18.75" x14ac:dyDescent="0.3">
      <c r="F95" s="80"/>
    </row>
    <row r="96" spans="6:6" ht="18.75" x14ac:dyDescent="0.3">
      <c r="F96" s="80"/>
    </row>
    <row r="97" spans="6:6" ht="18.75" x14ac:dyDescent="0.3">
      <c r="F97" s="80"/>
    </row>
    <row r="98" spans="6:6" ht="18.75" x14ac:dyDescent="0.3">
      <c r="F98" s="80"/>
    </row>
  </sheetData>
  <mergeCells count="10">
    <mergeCell ref="E1:F1"/>
    <mergeCell ref="E4:F4"/>
    <mergeCell ref="A7:F7"/>
    <mergeCell ref="A8:F8"/>
    <mergeCell ref="A10:A11"/>
    <mergeCell ref="B10:B12"/>
    <mergeCell ref="C10:C12"/>
    <mergeCell ref="D10:D12"/>
    <mergeCell ref="E10:E12"/>
    <mergeCell ref="F10:F12"/>
  </mergeCells>
  <pageMargins left="0.39370078740157483" right="0.35433070866141736" top="0.98425196850393704" bottom="0.98425196850393704" header="0.51181102362204722" footer="0.51181102362204722"/>
  <pageSetup paperSize="9" scale="6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zoomScale="70" zoomScaleNormal="70" workbookViewId="0">
      <selection activeCell="J20" sqref="J20"/>
    </sheetView>
  </sheetViews>
  <sheetFormatPr defaultRowHeight="20.25" x14ac:dyDescent="0.3"/>
  <cols>
    <col min="1" max="1" width="7.42578125" style="28" customWidth="1"/>
    <col min="2" max="2" width="90.140625" style="28" customWidth="1"/>
    <col min="3" max="3" width="19.7109375" style="28" customWidth="1"/>
    <col min="4" max="4" width="19.140625" style="28" customWidth="1"/>
    <col min="5" max="5" width="15.7109375" style="28" customWidth="1"/>
    <col min="6" max="6" width="17.85546875" style="28" customWidth="1"/>
    <col min="7" max="9" width="9.140625" style="28"/>
    <col min="10" max="10" width="28.28515625" style="28" customWidth="1"/>
    <col min="11" max="16384" width="9.140625" style="28"/>
  </cols>
  <sheetData>
    <row r="1" spans="1:16" ht="73.5" customHeight="1" x14ac:dyDescent="0.3">
      <c r="D1" s="239" t="s">
        <v>0</v>
      </c>
      <c r="E1" s="239"/>
      <c r="F1" s="239"/>
    </row>
    <row r="2" spans="1:16" x14ac:dyDescent="0.3">
      <c r="D2" s="241" t="s">
        <v>1</v>
      </c>
      <c r="E2" s="241"/>
      <c r="F2" s="241"/>
    </row>
    <row r="4" spans="1:16" x14ac:dyDescent="0.3">
      <c r="D4" s="239" t="s">
        <v>36</v>
      </c>
      <c r="E4" s="239"/>
      <c r="F4" s="239"/>
    </row>
    <row r="5" spans="1:16" ht="36" customHeight="1" x14ac:dyDescent="0.3">
      <c r="A5" s="57"/>
      <c r="B5" s="57"/>
      <c r="C5" s="55"/>
      <c r="D5" s="239" t="s">
        <v>35</v>
      </c>
      <c r="E5" s="239"/>
      <c r="F5" s="239"/>
    </row>
    <row r="6" spans="1:16" ht="26.25" customHeight="1" x14ac:dyDescent="0.3">
      <c r="A6" s="57"/>
      <c r="B6" s="57"/>
      <c r="C6" s="55"/>
      <c r="D6" s="56"/>
      <c r="E6" s="56"/>
      <c r="F6" s="56"/>
    </row>
    <row r="7" spans="1:16" ht="26.25" customHeight="1" x14ac:dyDescent="0.3">
      <c r="A7" s="57"/>
      <c r="B7" s="57"/>
      <c r="C7" s="55"/>
      <c r="D7" s="56"/>
      <c r="E7" s="56"/>
      <c r="F7" s="56"/>
    </row>
    <row r="8" spans="1:16" ht="26.25" customHeight="1" x14ac:dyDescent="0.3">
      <c r="A8" s="57"/>
      <c r="B8" s="57"/>
      <c r="C8" s="55"/>
      <c r="D8" s="56"/>
      <c r="E8" s="56"/>
      <c r="F8" s="56"/>
    </row>
    <row r="9" spans="1:16" ht="32.25" customHeight="1" x14ac:dyDescent="0.4">
      <c r="A9" s="231" t="s">
        <v>4</v>
      </c>
      <c r="B9" s="231"/>
      <c r="C9" s="231"/>
      <c r="D9" s="231"/>
      <c r="E9" s="231"/>
      <c r="F9" s="231"/>
    </row>
    <row r="10" spans="1:16" ht="50.45" customHeight="1" x14ac:dyDescent="0.35">
      <c r="A10" s="232" t="s">
        <v>34</v>
      </c>
      <c r="B10" s="232"/>
      <c r="C10" s="232"/>
      <c r="D10" s="232"/>
      <c r="E10" s="232"/>
      <c r="F10" s="232"/>
      <c r="G10" s="55"/>
      <c r="H10" s="55"/>
      <c r="I10" s="55"/>
      <c r="J10" s="55"/>
      <c r="K10" s="55"/>
      <c r="L10" s="55"/>
      <c r="M10" s="55"/>
      <c r="N10" s="55"/>
      <c r="O10" s="55"/>
      <c r="P10" s="55"/>
    </row>
    <row r="11" spans="1:16" ht="51.75" customHeight="1" thickBot="1" x14ac:dyDescent="0.35">
      <c r="A11" s="57"/>
      <c r="B11" s="56"/>
      <c r="C11" s="55"/>
      <c r="D11" s="242" t="s">
        <v>6</v>
      </c>
      <c r="E11" s="242"/>
      <c r="F11" s="242"/>
    </row>
    <row r="12" spans="1:16" s="30" customFormat="1" ht="29.25" customHeight="1" x14ac:dyDescent="0.3">
      <c r="A12" s="233" t="s">
        <v>7</v>
      </c>
      <c r="B12" s="235" t="s">
        <v>8</v>
      </c>
      <c r="C12" s="244" t="s">
        <v>9</v>
      </c>
      <c r="D12" s="244" t="s">
        <v>10</v>
      </c>
      <c r="E12" s="244" t="s">
        <v>11</v>
      </c>
      <c r="F12" s="237" t="s">
        <v>12</v>
      </c>
    </row>
    <row r="13" spans="1:16" s="30" customFormat="1" ht="13.5" customHeight="1" x14ac:dyDescent="0.3">
      <c r="A13" s="234"/>
      <c r="B13" s="236"/>
      <c r="C13" s="245"/>
      <c r="D13" s="245"/>
      <c r="E13" s="245"/>
      <c r="F13" s="238"/>
    </row>
    <row r="14" spans="1:16" s="30" customFormat="1" ht="26.25" customHeight="1" thickBot="1" x14ac:dyDescent="0.35">
      <c r="A14" s="54" t="s">
        <v>13</v>
      </c>
      <c r="B14" s="243"/>
      <c r="C14" s="53" t="s">
        <v>14</v>
      </c>
      <c r="D14" s="53" t="s">
        <v>14</v>
      </c>
      <c r="E14" s="53" t="s">
        <v>14</v>
      </c>
      <c r="F14" s="246"/>
    </row>
    <row r="15" spans="1:16" s="30" customFormat="1" ht="21" customHeight="1" thickBot="1" x14ac:dyDescent="0.35">
      <c r="A15" s="52">
        <v>1</v>
      </c>
      <c r="B15" s="51">
        <v>2</v>
      </c>
      <c r="C15" s="51">
        <v>3</v>
      </c>
      <c r="D15" s="51">
        <v>4</v>
      </c>
      <c r="E15" s="51">
        <v>5</v>
      </c>
      <c r="F15" s="50">
        <v>6</v>
      </c>
    </row>
    <row r="16" spans="1:16" s="30" customFormat="1" ht="50.1" customHeight="1" x14ac:dyDescent="0.3">
      <c r="A16" s="49">
        <v>1</v>
      </c>
      <c r="B16" s="48" t="s">
        <v>33</v>
      </c>
      <c r="C16" s="47">
        <f>[3]калькуляції!N17</f>
        <v>270.13</v>
      </c>
      <c r="D16" s="47">
        <f>[3]калькуляції!O17</f>
        <v>54.03</v>
      </c>
      <c r="E16" s="47">
        <f>[3]калькуляції!P17</f>
        <v>324.15999999999997</v>
      </c>
      <c r="F16" s="41" t="s">
        <v>32</v>
      </c>
    </row>
    <row r="17" spans="1:7" s="30" customFormat="1" ht="50.1" customHeight="1" x14ac:dyDescent="0.3">
      <c r="A17" s="44">
        <v>2</v>
      </c>
      <c r="B17" s="46" t="s">
        <v>31</v>
      </c>
      <c r="C17" s="42">
        <f>[3]калькуляції!N18</f>
        <v>270.13</v>
      </c>
      <c r="D17" s="42">
        <f>[3]калькуляції!O18</f>
        <v>54.03</v>
      </c>
      <c r="E17" s="42">
        <f>[3]калькуляції!P18</f>
        <v>324.15999999999997</v>
      </c>
      <c r="F17" s="41" t="s">
        <v>30</v>
      </c>
    </row>
    <row r="18" spans="1:7" s="30" customFormat="1" ht="50.1" customHeight="1" x14ac:dyDescent="0.3">
      <c r="A18" s="44">
        <v>3</v>
      </c>
      <c r="B18" s="45" t="s">
        <v>29</v>
      </c>
      <c r="C18" s="42">
        <f>[3]калькуляції!N19</f>
        <v>121.31</v>
      </c>
      <c r="D18" s="42">
        <f>[3]калькуляції!O19</f>
        <v>24.26</v>
      </c>
      <c r="E18" s="42">
        <f>[3]калькуляції!P19</f>
        <v>145.57</v>
      </c>
      <c r="F18" s="41" t="s">
        <v>28</v>
      </c>
    </row>
    <row r="19" spans="1:7" s="30" customFormat="1" ht="50.1" customHeight="1" x14ac:dyDescent="0.3">
      <c r="A19" s="44">
        <v>4</v>
      </c>
      <c r="B19" s="45" t="s">
        <v>27</v>
      </c>
      <c r="C19" s="42">
        <f>[3]калькуляції!N20</f>
        <v>121.31</v>
      </c>
      <c r="D19" s="42">
        <f>[3]калькуляції!O20</f>
        <v>24.26</v>
      </c>
      <c r="E19" s="42">
        <f>[3]калькуляції!P20</f>
        <v>145.57</v>
      </c>
      <c r="F19" s="41" t="s">
        <v>26</v>
      </c>
      <c r="G19" s="28"/>
    </row>
    <row r="20" spans="1:7" s="30" customFormat="1" ht="50.1" customHeight="1" x14ac:dyDescent="0.3">
      <c r="A20" s="44">
        <v>5</v>
      </c>
      <c r="B20" s="43" t="s">
        <v>25</v>
      </c>
      <c r="C20" s="42">
        <f>[3]калькуляції!N21</f>
        <v>212.99</v>
      </c>
      <c r="D20" s="42">
        <f>[3]калькуляції!O21</f>
        <v>42.6</v>
      </c>
      <c r="E20" s="42">
        <f>[3]калькуляції!P21</f>
        <v>255.59</v>
      </c>
      <c r="F20" s="41" t="s">
        <v>24</v>
      </c>
      <c r="G20" s="28"/>
    </row>
    <row r="21" spans="1:7" s="30" customFormat="1" ht="50.1" customHeight="1" thickBot="1" x14ac:dyDescent="0.35">
      <c r="A21" s="40">
        <v>6</v>
      </c>
      <c r="B21" s="39" t="s">
        <v>23</v>
      </c>
      <c r="C21" s="38">
        <f>[3]калькуляції!N22</f>
        <v>212.99</v>
      </c>
      <c r="D21" s="38">
        <f>[3]калькуляції!O22</f>
        <v>42.6</v>
      </c>
      <c r="E21" s="38">
        <f>[3]калькуляції!P22</f>
        <v>255.59</v>
      </c>
      <c r="F21" s="37" t="s">
        <v>22</v>
      </c>
      <c r="G21" s="28"/>
    </row>
    <row r="22" spans="1:7" s="30" customFormat="1" ht="40.15" customHeight="1" x14ac:dyDescent="0.3">
      <c r="A22" s="36"/>
      <c r="B22" s="35"/>
      <c r="C22" s="34"/>
      <c r="D22" s="34"/>
      <c r="E22" s="34"/>
      <c r="F22" s="33"/>
      <c r="G22" s="28"/>
    </row>
    <row r="23" spans="1:7" s="30" customFormat="1" x14ac:dyDescent="0.3">
      <c r="A23" s="28"/>
      <c r="B23" s="32"/>
      <c r="C23" s="32"/>
      <c r="D23" s="32"/>
      <c r="E23" s="32"/>
      <c r="F23" s="32"/>
      <c r="G23" s="28"/>
    </row>
    <row r="24" spans="1:7" s="30" customFormat="1" ht="51.75" customHeight="1" x14ac:dyDescent="0.3">
      <c r="A24" s="28"/>
      <c r="B24" s="31" t="s">
        <v>21</v>
      </c>
      <c r="C24" s="31"/>
      <c r="D24" s="31"/>
      <c r="E24" s="31" t="s">
        <v>20</v>
      </c>
      <c r="F24" s="28"/>
    </row>
    <row r="25" spans="1:7" s="30" customFormat="1" x14ac:dyDescent="0.3">
      <c r="A25" s="28"/>
      <c r="B25" s="28"/>
      <c r="C25" s="28"/>
      <c r="D25" s="28"/>
      <c r="E25" s="28"/>
      <c r="F25" s="29"/>
      <c r="G25" s="28"/>
    </row>
    <row r="26" spans="1:7" s="30" customFormat="1" x14ac:dyDescent="0.3">
      <c r="A26" s="28"/>
      <c r="B26" s="28"/>
      <c r="C26" s="28"/>
      <c r="D26" s="28"/>
      <c r="E26" s="28"/>
      <c r="F26" s="29"/>
      <c r="G26" s="28"/>
    </row>
    <row r="27" spans="1:7" s="30" customFormat="1" x14ac:dyDescent="0.3">
      <c r="A27" s="28"/>
      <c r="B27" s="28"/>
      <c r="C27" s="28"/>
      <c r="D27" s="28"/>
      <c r="E27" s="28"/>
      <c r="F27" s="29"/>
      <c r="G27" s="28"/>
    </row>
    <row r="28" spans="1:7" s="30" customFormat="1" x14ac:dyDescent="0.3">
      <c r="A28" s="28"/>
      <c r="B28" s="28"/>
      <c r="C28" s="28"/>
      <c r="D28" s="28"/>
      <c r="E28" s="28"/>
      <c r="F28" s="29"/>
      <c r="G28" s="28"/>
    </row>
    <row r="29" spans="1:7" s="30" customFormat="1" x14ac:dyDescent="0.3">
      <c r="A29" s="28"/>
      <c r="B29" s="28"/>
      <c r="C29" s="28"/>
      <c r="D29" s="28"/>
      <c r="E29" s="28"/>
      <c r="F29" s="29"/>
      <c r="G29" s="28"/>
    </row>
    <row r="30" spans="1:7" s="30" customFormat="1" x14ac:dyDescent="0.3">
      <c r="A30" s="28"/>
      <c r="B30" s="28"/>
      <c r="C30" s="28"/>
      <c r="D30" s="28"/>
      <c r="E30" s="28"/>
      <c r="F30" s="29"/>
      <c r="G30" s="28"/>
    </row>
    <row r="31" spans="1:7" x14ac:dyDescent="0.3">
      <c r="F31" s="29"/>
    </row>
    <row r="32" spans="1:7" x14ac:dyDescent="0.3">
      <c r="F32" s="29"/>
    </row>
    <row r="33" spans="6:6" x14ac:dyDescent="0.3">
      <c r="F33" s="29"/>
    </row>
    <row r="34" spans="6:6" x14ac:dyDescent="0.3">
      <c r="F34" s="29"/>
    </row>
    <row r="35" spans="6:6" x14ac:dyDescent="0.3">
      <c r="F35" s="29"/>
    </row>
    <row r="36" spans="6:6" x14ac:dyDescent="0.3">
      <c r="F36" s="29"/>
    </row>
    <row r="37" spans="6:6" x14ac:dyDescent="0.3">
      <c r="F37" s="29"/>
    </row>
    <row r="38" spans="6:6" x14ac:dyDescent="0.3">
      <c r="F38" s="29"/>
    </row>
    <row r="39" spans="6:6" x14ac:dyDescent="0.3">
      <c r="F39" s="29"/>
    </row>
    <row r="40" spans="6:6" x14ac:dyDescent="0.3">
      <c r="F40" s="29"/>
    </row>
    <row r="41" spans="6:6" x14ac:dyDescent="0.3">
      <c r="F41" s="29"/>
    </row>
  </sheetData>
  <mergeCells count="13">
    <mergeCell ref="A10:F10"/>
    <mergeCell ref="D11:F11"/>
    <mergeCell ref="A12:A13"/>
    <mergeCell ref="B12:B14"/>
    <mergeCell ref="C12:C13"/>
    <mergeCell ref="D12:D13"/>
    <mergeCell ref="E12:E13"/>
    <mergeCell ref="F12:F14"/>
    <mergeCell ref="D1:F1"/>
    <mergeCell ref="D2:F2"/>
    <mergeCell ref="D4:F4"/>
    <mergeCell ref="D5:F5"/>
    <mergeCell ref="A9:F9"/>
  </mergeCells>
  <pageMargins left="0.39370078740157483" right="0.39370078740157483" top="0.27559055118110237" bottom="0.35433070866141736" header="0.51181102362204722" footer="0.51181102362204722"/>
  <pageSetup paperSize="9" scale="55" orientation="portrait" horizontalDpi="200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2"/>
  <sheetViews>
    <sheetView view="pageBreakPreview" zoomScale="70" zoomScaleNormal="75" zoomScaleSheetLayoutView="70" workbookViewId="0">
      <selection activeCell="L17" sqref="L17"/>
    </sheetView>
  </sheetViews>
  <sheetFormatPr defaultRowHeight="12.75" x14ac:dyDescent="0.2"/>
  <cols>
    <col min="1" max="1" width="7.42578125" customWidth="1"/>
    <col min="2" max="2" width="80.42578125" customWidth="1"/>
    <col min="3" max="3" width="14.85546875" customWidth="1"/>
    <col min="4" max="4" width="16.28515625" customWidth="1"/>
    <col min="5" max="5" width="15.7109375" customWidth="1"/>
    <col min="6" max="6" width="19.42578125" customWidth="1"/>
  </cols>
  <sheetData>
    <row r="1" spans="1:6" ht="26.25" customHeight="1" x14ac:dyDescent="0.25">
      <c r="A1" s="1"/>
      <c r="B1" s="1"/>
      <c r="C1" s="251" t="s">
        <v>0</v>
      </c>
      <c r="D1" s="251"/>
      <c r="E1" s="251"/>
      <c r="F1" s="251"/>
    </row>
    <row r="2" spans="1:6" ht="26.25" customHeight="1" x14ac:dyDescent="0.25">
      <c r="A2" s="1"/>
      <c r="C2" s="2"/>
      <c r="D2" s="2" t="s">
        <v>1</v>
      </c>
      <c r="E2" s="2"/>
      <c r="F2" s="3"/>
    </row>
    <row r="3" spans="1:6" ht="26.25" customHeight="1" x14ac:dyDescent="0.25">
      <c r="A3" s="1"/>
      <c r="B3" s="1"/>
      <c r="C3" s="3"/>
      <c r="D3" s="251" t="s">
        <v>2</v>
      </c>
      <c r="E3" s="251"/>
      <c r="F3" s="251"/>
    </row>
    <row r="4" spans="1:6" ht="26.25" customHeight="1" x14ac:dyDescent="0.25">
      <c r="A4" s="1"/>
      <c r="B4" s="1"/>
      <c r="C4" s="3"/>
      <c r="D4" s="251" t="s">
        <v>3</v>
      </c>
      <c r="E4" s="251"/>
      <c r="F4" s="251"/>
    </row>
    <row r="5" spans="1:6" ht="26.25" customHeight="1" x14ac:dyDescent="0.25">
      <c r="A5" s="1"/>
      <c r="B5" s="1"/>
      <c r="C5" s="3"/>
      <c r="D5" s="3"/>
      <c r="E5" s="3"/>
      <c r="F5" s="3"/>
    </row>
    <row r="6" spans="1:6" ht="36.75" customHeight="1" x14ac:dyDescent="0.25">
      <c r="A6" s="1"/>
      <c r="B6" s="1"/>
      <c r="C6" s="3"/>
      <c r="D6" s="3"/>
      <c r="E6" s="3"/>
      <c r="F6" s="3"/>
    </row>
    <row r="7" spans="1:6" ht="46.5" customHeight="1" x14ac:dyDescent="0.25">
      <c r="A7" s="1"/>
      <c r="B7" s="1"/>
      <c r="C7" s="3"/>
      <c r="D7" s="3"/>
      <c r="E7" s="3"/>
      <c r="F7" s="3"/>
    </row>
    <row r="8" spans="1:6" ht="32.25" customHeight="1" x14ac:dyDescent="0.4">
      <c r="A8" s="252" t="s">
        <v>4</v>
      </c>
      <c r="B8" s="252"/>
      <c r="C8" s="252"/>
      <c r="D8" s="252"/>
      <c r="E8" s="252"/>
      <c r="F8" s="252"/>
    </row>
    <row r="9" spans="1:6" ht="96.75" customHeight="1" x14ac:dyDescent="0.2">
      <c r="A9" s="253" t="s">
        <v>5</v>
      </c>
      <c r="B9" s="253"/>
      <c r="C9" s="253"/>
      <c r="D9" s="253"/>
      <c r="E9" s="253"/>
      <c r="F9" s="253"/>
    </row>
    <row r="10" spans="1:6" ht="27.75" customHeight="1" thickBot="1" x14ac:dyDescent="0.45">
      <c r="A10" s="1"/>
      <c r="B10" s="4"/>
      <c r="C10" s="2"/>
      <c r="D10" s="2" t="s">
        <v>6</v>
      </c>
      <c r="E10" s="2"/>
      <c r="F10" s="2"/>
    </row>
    <row r="11" spans="1:6" ht="29.25" customHeight="1" x14ac:dyDescent="0.2">
      <c r="A11" s="254" t="s">
        <v>7</v>
      </c>
      <c r="B11" s="256" t="s">
        <v>8</v>
      </c>
      <c r="C11" s="254" t="s">
        <v>9</v>
      </c>
      <c r="D11" s="254" t="s">
        <v>10</v>
      </c>
      <c r="E11" s="254" t="s">
        <v>11</v>
      </c>
      <c r="F11" s="247" t="s">
        <v>12</v>
      </c>
    </row>
    <row r="12" spans="1:6" ht="13.5" customHeight="1" x14ac:dyDescent="0.2">
      <c r="A12" s="255"/>
      <c r="B12" s="257"/>
      <c r="C12" s="259"/>
      <c r="D12" s="259"/>
      <c r="E12" s="259"/>
      <c r="F12" s="248"/>
    </row>
    <row r="13" spans="1:6" ht="26.25" customHeight="1" thickBot="1" x14ac:dyDescent="0.3">
      <c r="A13" s="5" t="s">
        <v>13</v>
      </c>
      <c r="B13" s="258"/>
      <c r="C13" s="5" t="s">
        <v>14</v>
      </c>
      <c r="D13" s="5" t="s">
        <v>14</v>
      </c>
      <c r="E13" s="6" t="s">
        <v>14</v>
      </c>
      <c r="F13" s="249"/>
    </row>
    <row r="14" spans="1:6" ht="21" customHeight="1" thickBot="1" x14ac:dyDescent="0.35">
      <c r="A14" s="7"/>
      <c r="B14" s="8"/>
      <c r="C14" s="7"/>
      <c r="D14" s="9"/>
      <c r="E14" s="9"/>
      <c r="F14" s="9"/>
    </row>
    <row r="15" spans="1:6" ht="79.5" customHeight="1" x14ac:dyDescent="0.3">
      <c r="A15" s="10">
        <v>1</v>
      </c>
      <c r="B15" s="11" t="s">
        <v>15</v>
      </c>
      <c r="C15" s="12">
        <f>'[4]видача довідки_гол.'!M17</f>
        <v>273.24</v>
      </c>
      <c r="D15" s="12">
        <f>'[4]видача довідки_гол.'!N17</f>
        <v>54.65</v>
      </c>
      <c r="E15" s="12">
        <f>'[4]видача довідки_гол.'!O17</f>
        <v>327.89000000000004</v>
      </c>
      <c r="F15" s="13" t="s">
        <v>16</v>
      </c>
    </row>
    <row r="16" spans="1:6" ht="80.25" customHeight="1" thickBot="1" x14ac:dyDescent="0.35">
      <c r="A16" s="14">
        <v>2</v>
      </c>
      <c r="B16" s="15" t="s">
        <v>17</v>
      </c>
      <c r="C16" s="16">
        <f>'[4]архів док'!M16</f>
        <v>307.54000000000002</v>
      </c>
      <c r="D16" s="16">
        <f>'[4]архів док'!N16</f>
        <v>61.499999999999993</v>
      </c>
      <c r="E16" s="16">
        <f>'[4]архів док'!O16</f>
        <v>369.04</v>
      </c>
      <c r="F16" s="17" t="s">
        <v>18</v>
      </c>
    </row>
    <row r="17" spans="1:6" ht="22.5" customHeight="1" x14ac:dyDescent="0.3">
      <c r="A17" s="18"/>
      <c r="B17" s="19"/>
      <c r="C17" s="20"/>
      <c r="D17" s="20"/>
      <c r="E17" s="21"/>
      <c r="F17" s="22"/>
    </row>
    <row r="18" spans="1:6" ht="26.25" customHeight="1" x14ac:dyDescent="0.3">
      <c r="A18" s="18"/>
      <c r="B18" s="23"/>
      <c r="C18" s="20"/>
      <c r="D18" s="20"/>
      <c r="E18" s="21"/>
      <c r="F18" s="22"/>
    </row>
    <row r="19" spans="1:6" ht="24" customHeight="1" x14ac:dyDescent="0.3">
      <c r="C19" s="24"/>
      <c r="D19" s="24"/>
      <c r="E19" s="24"/>
      <c r="F19" s="25"/>
    </row>
    <row r="20" spans="1:6" ht="23.25" customHeight="1" x14ac:dyDescent="0.3">
      <c r="A20" s="24"/>
      <c r="B20" s="24"/>
      <c r="C20" s="24"/>
      <c r="D20" s="24"/>
      <c r="E20" s="24"/>
      <c r="F20" s="25"/>
    </row>
    <row r="21" spans="1:6" s="27" customFormat="1" ht="23.25" customHeight="1" x14ac:dyDescent="0.25">
      <c r="A21" s="26"/>
      <c r="B21" s="23" t="s">
        <v>19</v>
      </c>
      <c r="C21" s="250" t="s">
        <v>20</v>
      </c>
      <c r="D21" s="250"/>
      <c r="E21" s="250"/>
      <c r="F21" s="250"/>
    </row>
    <row r="22" spans="1:6" ht="18.75" x14ac:dyDescent="0.3">
      <c r="A22" s="24"/>
      <c r="B22" s="24"/>
      <c r="C22" s="24"/>
      <c r="D22" s="24"/>
      <c r="E22" s="24"/>
      <c r="F22" s="25"/>
    </row>
    <row r="23" spans="1:6" ht="18.75" x14ac:dyDescent="0.3">
      <c r="A23" s="24"/>
      <c r="B23" s="24"/>
      <c r="C23" s="24"/>
      <c r="D23" s="24"/>
      <c r="E23" s="24"/>
      <c r="F23" s="25"/>
    </row>
    <row r="24" spans="1:6" ht="18.75" x14ac:dyDescent="0.3">
      <c r="A24" s="24"/>
      <c r="B24" s="24"/>
      <c r="C24" s="24"/>
      <c r="D24" s="24"/>
      <c r="E24" s="24"/>
      <c r="F24" s="25"/>
    </row>
    <row r="25" spans="1:6" ht="18.75" x14ac:dyDescent="0.3">
      <c r="A25" s="24"/>
      <c r="B25" s="24"/>
      <c r="C25" s="24"/>
      <c r="D25" s="24"/>
      <c r="E25" s="24"/>
      <c r="F25" s="25"/>
    </row>
    <row r="26" spans="1:6" ht="18.75" x14ac:dyDescent="0.3">
      <c r="A26" s="24"/>
      <c r="B26" s="24"/>
      <c r="C26" s="24"/>
      <c r="D26" s="24"/>
      <c r="E26" s="24"/>
      <c r="F26" s="25"/>
    </row>
    <row r="27" spans="1:6" ht="18.75" x14ac:dyDescent="0.3">
      <c r="A27" s="24"/>
      <c r="B27" s="24"/>
      <c r="C27" s="24"/>
      <c r="D27" s="24"/>
      <c r="E27" s="24"/>
      <c r="F27" s="25"/>
    </row>
    <row r="28" spans="1:6" ht="18.75" x14ac:dyDescent="0.3">
      <c r="A28" s="24"/>
      <c r="B28" s="24"/>
      <c r="C28" s="24"/>
      <c r="D28" s="24"/>
      <c r="E28" s="24"/>
      <c r="F28" s="25"/>
    </row>
    <row r="29" spans="1:6" ht="18.75" x14ac:dyDescent="0.3">
      <c r="A29" s="24"/>
      <c r="B29" s="24"/>
      <c r="C29" s="24"/>
      <c r="D29" s="24"/>
      <c r="E29" s="24"/>
      <c r="F29" s="25"/>
    </row>
    <row r="30" spans="1:6" ht="18.75" x14ac:dyDescent="0.3">
      <c r="A30" s="24"/>
      <c r="B30" s="24"/>
      <c r="C30" s="24"/>
      <c r="D30" s="24"/>
      <c r="E30" s="24"/>
      <c r="F30" s="25"/>
    </row>
    <row r="31" spans="1:6" ht="18.75" x14ac:dyDescent="0.3">
      <c r="A31" s="24"/>
      <c r="B31" s="24"/>
      <c r="C31" s="24"/>
      <c r="D31" s="24"/>
      <c r="E31" s="24"/>
      <c r="F31" s="25"/>
    </row>
    <row r="32" spans="1:6" ht="18.75" x14ac:dyDescent="0.3">
      <c r="A32" s="24"/>
      <c r="B32" s="24"/>
      <c r="C32" s="24"/>
      <c r="D32" s="24"/>
      <c r="E32" s="24"/>
      <c r="F32" s="25"/>
    </row>
    <row r="33" spans="1:6" ht="18.75" x14ac:dyDescent="0.3">
      <c r="A33" s="24"/>
      <c r="B33" s="24"/>
      <c r="C33" s="24"/>
      <c r="D33" s="24"/>
      <c r="E33" s="24"/>
      <c r="F33" s="25"/>
    </row>
    <row r="34" spans="1:6" ht="18.75" x14ac:dyDescent="0.3">
      <c r="A34" s="24"/>
      <c r="B34" s="24"/>
      <c r="C34" s="24"/>
      <c r="D34" s="24"/>
      <c r="E34" s="24"/>
      <c r="F34" s="25"/>
    </row>
    <row r="35" spans="1:6" ht="18.75" x14ac:dyDescent="0.3">
      <c r="A35" s="24"/>
      <c r="B35" s="24"/>
      <c r="C35" s="24"/>
      <c r="D35" s="24"/>
      <c r="E35" s="24"/>
      <c r="F35" s="25"/>
    </row>
    <row r="36" spans="1:6" ht="18.75" x14ac:dyDescent="0.3">
      <c r="A36" s="24"/>
      <c r="B36" s="24"/>
      <c r="C36" s="24"/>
      <c r="D36" s="24"/>
      <c r="E36" s="24"/>
      <c r="F36" s="25"/>
    </row>
    <row r="37" spans="1:6" ht="18.75" x14ac:dyDescent="0.3">
      <c r="A37" s="24"/>
      <c r="B37" s="24"/>
      <c r="C37" s="24"/>
      <c r="D37" s="24"/>
      <c r="E37" s="24"/>
      <c r="F37" s="25"/>
    </row>
    <row r="38" spans="1:6" ht="18.75" x14ac:dyDescent="0.3">
      <c r="A38" s="24"/>
      <c r="B38" s="24"/>
      <c r="C38" s="24"/>
      <c r="D38" s="24"/>
      <c r="E38" s="24"/>
      <c r="F38" s="25"/>
    </row>
    <row r="39" spans="1:6" ht="18.75" x14ac:dyDescent="0.3">
      <c r="A39" s="24"/>
      <c r="B39" s="24"/>
      <c r="C39" s="24"/>
      <c r="D39" s="24"/>
      <c r="E39" s="24"/>
      <c r="F39" s="25"/>
    </row>
    <row r="40" spans="1:6" ht="18.75" x14ac:dyDescent="0.3">
      <c r="A40" s="24"/>
      <c r="B40" s="24"/>
      <c r="C40" s="24"/>
      <c r="D40" s="24"/>
      <c r="E40" s="24"/>
      <c r="F40" s="25"/>
    </row>
    <row r="41" spans="1:6" ht="18.75" x14ac:dyDescent="0.3">
      <c r="A41" s="24"/>
      <c r="B41" s="24"/>
      <c r="C41" s="24"/>
      <c r="D41" s="24"/>
      <c r="E41" s="24"/>
      <c r="F41" s="25"/>
    </row>
    <row r="42" spans="1:6" ht="18.75" x14ac:dyDescent="0.3">
      <c r="A42" s="24"/>
      <c r="B42" s="24"/>
      <c r="C42" s="24"/>
      <c r="D42" s="24"/>
      <c r="E42" s="24"/>
      <c r="F42" s="25"/>
    </row>
    <row r="43" spans="1:6" ht="18.75" x14ac:dyDescent="0.3">
      <c r="A43" s="24"/>
      <c r="B43" s="24"/>
      <c r="C43" s="24"/>
      <c r="D43" s="24"/>
      <c r="E43" s="24"/>
      <c r="F43" s="25"/>
    </row>
    <row r="44" spans="1:6" ht="18.75" x14ac:dyDescent="0.3">
      <c r="A44" s="24"/>
      <c r="B44" s="24"/>
      <c r="C44" s="24"/>
      <c r="D44" s="24"/>
      <c r="E44" s="24"/>
      <c r="F44" s="25"/>
    </row>
    <row r="45" spans="1:6" ht="18.75" x14ac:dyDescent="0.3">
      <c r="A45" s="24"/>
      <c r="B45" s="24"/>
      <c r="C45" s="24"/>
      <c r="D45" s="24"/>
      <c r="E45" s="24"/>
      <c r="F45" s="25"/>
    </row>
    <row r="46" spans="1:6" ht="18.75" x14ac:dyDescent="0.3">
      <c r="A46" s="24"/>
      <c r="B46" s="24"/>
      <c r="C46" s="24"/>
      <c r="D46" s="24"/>
      <c r="E46" s="24"/>
      <c r="F46" s="25"/>
    </row>
    <row r="47" spans="1:6" ht="18.75" x14ac:dyDescent="0.3">
      <c r="A47" s="24"/>
      <c r="B47" s="24"/>
      <c r="C47" s="24"/>
      <c r="D47" s="24"/>
      <c r="E47" s="24"/>
      <c r="F47" s="25"/>
    </row>
    <row r="48" spans="1:6" ht="18.75" x14ac:dyDescent="0.3">
      <c r="A48" s="24"/>
      <c r="B48" s="24"/>
      <c r="C48" s="24"/>
      <c r="D48" s="24"/>
      <c r="E48" s="24"/>
      <c r="F48" s="25"/>
    </row>
    <row r="49" spans="1:6" ht="18.75" x14ac:dyDescent="0.3">
      <c r="A49" s="24"/>
      <c r="B49" s="24"/>
      <c r="C49" s="24"/>
      <c r="D49" s="24"/>
      <c r="E49" s="24"/>
      <c r="F49" s="25"/>
    </row>
    <row r="50" spans="1:6" ht="18.75" x14ac:dyDescent="0.3">
      <c r="A50" s="24"/>
      <c r="B50" s="24"/>
      <c r="C50" s="24"/>
      <c r="D50" s="24"/>
      <c r="E50" s="24"/>
      <c r="F50" s="25"/>
    </row>
    <row r="51" spans="1:6" ht="18.75" x14ac:dyDescent="0.3">
      <c r="A51" s="24"/>
      <c r="B51" s="24"/>
      <c r="C51" s="24"/>
      <c r="D51" s="24"/>
      <c r="E51" s="24"/>
      <c r="F51" s="25"/>
    </row>
    <row r="52" spans="1:6" ht="18.75" x14ac:dyDescent="0.3">
      <c r="A52" s="24"/>
      <c r="B52" s="24"/>
      <c r="C52" s="24"/>
      <c r="D52" s="24"/>
      <c r="E52" s="24"/>
      <c r="F52" s="25"/>
    </row>
    <row r="53" spans="1:6" ht="18.75" x14ac:dyDescent="0.3">
      <c r="A53" s="24"/>
      <c r="B53" s="24"/>
      <c r="C53" s="24"/>
      <c r="D53" s="24"/>
      <c r="E53" s="24"/>
      <c r="F53" s="25"/>
    </row>
    <row r="54" spans="1:6" ht="18.75" x14ac:dyDescent="0.3">
      <c r="A54" s="24"/>
      <c r="B54" s="24"/>
      <c r="C54" s="24"/>
      <c r="D54" s="24"/>
      <c r="E54" s="24"/>
      <c r="F54" s="25"/>
    </row>
    <row r="55" spans="1:6" ht="18.75" x14ac:dyDescent="0.3">
      <c r="A55" s="24"/>
      <c r="B55" s="24"/>
      <c r="C55" s="24"/>
      <c r="D55" s="24"/>
      <c r="E55" s="24"/>
      <c r="F55" s="25"/>
    </row>
    <row r="56" spans="1:6" ht="18.75" x14ac:dyDescent="0.3">
      <c r="A56" s="24"/>
      <c r="B56" s="24"/>
      <c r="C56" s="24"/>
      <c r="D56" s="24"/>
      <c r="E56" s="24"/>
      <c r="F56" s="25"/>
    </row>
    <row r="57" spans="1:6" ht="18.75" x14ac:dyDescent="0.3">
      <c r="A57" s="24"/>
      <c r="B57" s="24"/>
      <c r="C57" s="24"/>
      <c r="D57" s="24"/>
      <c r="E57" s="24"/>
      <c r="F57" s="25"/>
    </row>
    <row r="58" spans="1:6" ht="18.75" x14ac:dyDescent="0.3">
      <c r="A58" s="24"/>
      <c r="B58" s="24"/>
      <c r="C58" s="24"/>
      <c r="D58" s="24"/>
      <c r="E58" s="24"/>
      <c r="F58" s="25"/>
    </row>
    <row r="59" spans="1:6" ht="18.75" x14ac:dyDescent="0.3">
      <c r="A59" s="24"/>
      <c r="B59" s="24"/>
      <c r="C59" s="24"/>
      <c r="D59" s="24"/>
      <c r="E59" s="24"/>
      <c r="F59" s="25"/>
    </row>
    <row r="60" spans="1:6" ht="18.75" x14ac:dyDescent="0.3">
      <c r="A60" s="24"/>
      <c r="B60" s="24"/>
      <c r="C60" s="24"/>
      <c r="D60" s="24"/>
      <c r="E60" s="24"/>
      <c r="F60" s="25"/>
    </row>
    <row r="61" spans="1:6" ht="18.75" x14ac:dyDescent="0.3">
      <c r="A61" s="24"/>
      <c r="B61" s="24"/>
      <c r="C61" s="24"/>
      <c r="D61" s="24"/>
      <c r="E61" s="24"/>
      <c r="F61" s="25"/>
    </row>
    <row r="62" spans="1:6" ht="18.75" x14ac:dyDescent="0.3">
      <c r="A62" s="24"/>
      <c r="B62" s="24"/>
      <c r="C62" s="24"/>
      <c r="D62" s="24"/>
      <c r="E62" s="24"/>
      <c r="F62" s="25"/>
    </row>
    <row r="63" spans="1:6" ht="18.75" x14ac:dyDescent="0.3">
      <c r="A63" s="24"/>
      <c r="B63" s="24"/>
      <c r="C63" s="24"/>
      <c r="D63" s="24"/>
      <c r="E63" s="24"/>
      <c r="F63" s="25"/>
    </row>
    <row r="64" spans="1:6" ht="18.75" x14ac:dyDescent="0.3">
      <c r="A64" s="24"/>
      <c r="B64" s="24"/>
      <c r="C64" s="24"/>
      <c r="D64" s="24"/>
      <c r="E64" s="24"/>
      <c r="F64" s="25"/>
    </row>
    <row r="65" spans="1:6" ht="18.75" x14ac:dyDescent="0.3">
      <c r="A65" s="24"/>
      <c r="B65" s="24"/>
      <c r="C65" s="24"/>
      <c r="D65" s="24"/>
      <c r="E65" s="24"/>
      <c r="F65" s="25"/>
    </row>
    <row r="66" spans="1:6" ht="18.75" x14ac:dyDescent="0.3">
      <c r="A66" s="24"/>
      <c r="B66" s="24"/>
      <c r="C66" s="24"/>
      <c r="D66" s="24"/>
      <c r="E66" s="24"/>
      <c r="F66" s="25"/>
    </row>
    <row r="67" spans="1:6" ht="18.75" x14ac:dyDescent="0.3">
      <c r="A67" s="24"/>
      <c r="B67" s="24"/>
      <c r="C67" s="24"/>
      <c r="D67" s="24"/>
      <c r="E67" s="24"/>
      <c r="F67" s="25"/>
    </row>
    <row r="68" spans="1:6" ht="18.75" x14ac:dyDescent="0.3">
      <c r="A68" s="24"/>
      <c r="B68" s="24"/>
      <c r="C68" s="24"/>
      <c r="D68" s="24"/>
      <c r="E68" s="24"/>
      <c r="F68" s="25"/>
    </row>
    <row r="69" spans="1:6" ht="18.75" x14ac:dyDescent="0.3">
      <c r="A69" s="24"/>
      <c r="B69" s="24"/>
      <c r="C69" s="24"/>
      <c r="D69" s="24"/>
      <c r="E69" s="24"/>
      <c r="F69" s="25"/>
    </row>
    <row r="70" spans="1:6" ht="18.75" x14ac:dyDescent="0.3">
      <c r="A70" s="24"/>
      <c r="B70" s="24"/>
      <c r="C70" s="24"/>
      <c r="D70" s="24"/>
      <c r="E70" s="24"/>
      <c r="F70" s="25"/>
    </row>
    <row r="71" spans="1:6" ht="18.75" x14ac:dyDescent="0.3">
      <c r="A71" s="24"/>
      <c r="B71" s="24"/>
      <c r="C71" s="24"/>
      <c r="D71" s="24"/>
      <c r="E71" s="24"/>
      <c r="F71" s="25"/>
    </row>
    <row r="72" spans="1:6" ht="18.75" x14ac:dyDescent="0.3">
      <c r="A72" s="24"/>
      <c r="B72" s="24"/>
      <c r="C72" s="24"/>
      <c r="D72" s="24"/>
      <c r="E72" s="24"/>
      <c r="F72" s="25"/>
    </row>
    <row r="73" spans="1:6" ht="18.75" x14ac:dyDescent="0.3">
      <c r="A73" s="24"/>
      <c r="B73" s="24"/>
      <c r="C73" s="24"/>
      <c r="D73" s="24"/>
      <c r="E73" s="24"/>
      <c r="F73" s="25"/>
    </row>
    <row r="74" spans="1:6" ht="18.75" x14ac:dyDescent="0.3">
      <c r="A74" s="24"/>
      <c r="B74" s="24"/>
      <c r="C74" s="24"/>
      <c r="D74" s="24"/>
      <c r="E74" s="24"/>
      <c r="F74" s="25"/>
    </row>
    <row r="75" spans="1:6" ht="18.75" x14ac:dyDescent="0.3">
      <c r="A75" s="24"/>
      <c r="B75" s="24"/>
      <c r="C75" s="24"/>
      <c r="D75" s="24"/>
      <c r="E75" s="24"/>
      <c r="F75" s="25"/>
    </row>
    <row r="76" spans="1:6" ht="18.75" x14ac:dyDescent="0.3">
      <c r="A76" s="24"/>
      <c r="B76" s="24"/>
      <c r="C76" s="24"/>
      <c r="D76" s="24"/>
      <c r="E76" s="24"/>
      <c r="F76" s="25"/>
    </row>
    <row r="77" spans="1:6" ht="18.75" x14ac:dyDescent="0.3">
      <c r="A77" s="24"/>
      <c r="B77" s="24"/>
      <c r="C77" s="24"/>
      <c r="D77" s="24"/>
      <c r="E77" s="24"/>
      <c r="F77" s="25"/>
    </row>
    <row r="78" spans="1:6" ht="18.75" x14ac:dyDescent="0.3">
      <c r="A78" s="24"/>
      <c r="B78" s="24"/>
      <c r="C78" s="24"/>
      <c r="D78" s="24"/>
      <c r="E78" s="24"/>
      <c r="F78" s="25"/>
    </row>
    <row r="79" spans="1:6" ht="18.75" x14ac:dyDescent="0.3">
      <c r="A79" s="24"/>
      <c r="B79" s="24"/>
      <c r="C79" s="24"/>
      <c r="D79" s="24"/>
      <c r="E79" s="24"/>
      <c r="F79" s="25"/>
    </row>
    <row r="80" spans="1:6" ht="18.75" x14ac:dyDescent="0.3">
      <c r="A80" s="24"/>
      <c r="B80" s="24"/>
      <c r="C80" s="24"/>
      <c r="D80" s="24"/>
      <c r="E80" s="24"/>
      <c r="F80" s="25"/>
    </row>
    <row r="81" spans="1:6" ht="18.75" x14ac:dyDescent="0.3">
      <c r="A81" s="24"/>
      <c r="B81" s="24"/>
      <c r="C81" s="24"/>
      <c r="D81" s="24"/>
      <c r="E81" s="24"/>
      <c r="F81" s="25"/>
    </row>
    <row r="82" spans="1:6" ht="18.75" x14ac:dyDescent="0.3">
      <c r="A82" s="24"/>
      <c r="B82" s="24"/>
      <c r="C82" s="24"/>
      <c r="D82" s="24"/>
      <c r="E82" s="24"/>
      <c r="F82" s="25"/>
    </row>
    <row r="83" spans="1:6" ht="18.75" x14ac:dyDescent="0.3">
      <c r="A83" s="24"/>
      <c r="B83" s="24"/>
      <c r="C83" s="24"/>
      <c r="D83" s="24"/>
      <c r="E83" s="24"/>
      <c r="F83" s="25"/>
    </row>
    <row r="84" spans="1:6" ht="18.75" x14ac:dyDescent="0.3">
      <c r="A84" s="24"/>
      <c r="B84" s="24"/>
      <c r="C84" s="24"/>
      <c r="D84" s="24"/>
      <c r="E84" s="24"/>
      <c r="F84" s="25"/>
    </row>
    <row r="85" spans="1:6" ht="18.75" x14ac:dyDescent="0.3">
      <c r="A85" s="24"/>
      <c r="B85" s="24"/>
      <c r="C85" s="24"/>
      <c r="D85" s="24"/>
      <c r="E85" s="24"/>
      <c r="F85" s="25"/>
    </row>
    <row r="86" spans="1:6" ht="18.75" x14ac:dyDescent="0.3">
      <c r="A86" s="24"/>
      <c r="B86" s="24"/>
      <c r="C86" s="24"/>
      <c r="D86" s="24"/>
      <c r="E86" s="24"/>
      <c r="F86" s="25"/>
    </row>
    <row r="87" spans="1:6" ht="18.75" x14ac:dyDescent="0.3">
      <c r="A87" s="24"/>
      <c r="B87" s="24"/>
      <c r="C87" s="24"/>
      <c r="D87" s="24"/>
      <c r="E87" s="24"/>
      <c r="F87" s="25"/>
    </row>
    <row r="88" spans="1:6" ht="18.75" x14ac:dyDescent="0.3">
      <c r="A88" s="24"/>
      <c r="B88" s="24"/>
      <c r="C88" s="24"/>
      <c r="D88" s="24"/>
      <c r="E88" s="24"/>
      <c r="F88" s="25"/>
    </row>
    <row r="89" spans="1:6" ht="18.75" x14ac:dyDescent="0.3">
      <c r="A89" s="24"/>
      <c r="B89" s="24"/>
      <c r="C89" s="24"/>
      <c r="D89" s="24"/>
      <c r="E89" s="24"/>
      <c r="F89" s="25"/>
    </row>
    <row r="90" spans="1:6" ht="18.75" x14ac:dyDescent="0.3">
      <c r="A90" s="24"/>
      <c r="B90" s="24"/>
      <c r="C90" s="24"/>
      <c r="D90" s="24"/>
      <c r="E90" s="24"/>
      <c r="F90" s="25"/>
    </row>
    <row r="91" spans="1:6" ht="18.75" x14ac:dyDescent="0.3">
      <c r="A91" s="24"/>
      <c r="B91" s="24"/>
      <c r="C91" s="24"/>
      <c r="D91" s="24"/>
      <c r="E91" s="24"/>
      <c r="F91" s="25"/>
    </row>
    <row r="92" spans="1:6" ht="18.75" x14ac:dyDescent="0.3">
      <c r="A92" s="24"/>
      <c r="B92" s="24"/>
      <c r="C92" s="24"/>
      <c r="D92" s="24"/>
      <c r="E92" s="24"/>
      <c r="F92" s="25"/>
    </row>
    <row r="93" spans="1:6" ht="18.75" x14ac:dyDescent="0.3">
      <c r="A93" s="24"/>
      <c r="B93" s="24"/>
      <c r="C93" s="24"/>
      <c r="D93" s="24"/>
      <c r="E93" s="24"/>
      <c r="F93" s="25"/>
    </row>
    <row r="94" spans="1:6" ht="18.75" x14ac:dyDescent="0.3">
      <c r="A94" s="24"/>
      <c r="B94" s="24"/>
      <c r="C94" s="24"/>
      <c r="D94" s="24"/>
      <c r="E94" s="24"/>
      <c r="F94" s="25"/>
    </row>
    <row r="95" spans="1:6" ht="18.75" x14ac:dyDescent="0.3">
      <c r="A95" s="24"/>
      <c r="B95" s="24"/>
      <c r="C95" s="24"/>
      <c r="D95" s="24"/>
      <c r="E95" s="24"/>
      <c r="F95" s="25"/>
    </row>
    <row r="96" spans="1:6" ht="18.75" x14ac:dyDescent="0.3">
      <c r="A96" s="24"/>
      <c r="B96" s="24"/>
      <c r="C96" s="24"/>
      <c r="D96" s="24"/>
      <c r="E96" s="24"/>
      <c r="F96" s="24"/>
    </row>
    <row r="97" spans="1:6" ht="18.75" x14ac:dyDescent="0.3">
      <c r="A97" s="24"/>
      <c r="B97" s="24"/>
      <c r="C97" s="24"/>
      <c r="D97" s="24"/>
      <c r="E97" s="24"/>
      <c r="F97" s="26"/>
    </row>
    <row r="98" spans="1:6" ht="18.75" x14ac:dyDescent="0.3">
      <c r="A98" s="24"/>
      <c r="B98" s="24"/>
      <c r="C98" s="24"/>
      <c r="D98" s="24"/>
      <c r="E98" s="24"/>
      <c r="F98" s="26"/>
    </row>
    <row r="99" spans="1:6" ht="18.75" x14ac:dyDescent="0.3">
      <c r="A99" s="24"/>
      <c r="B99" s="24"/>
      <c r="C99" s="24"/>
      <c r="D99" s="24"/>
      <c r="E99" s="24"/>
      <c r="F99" s="26"/>
    </row>
    <row r="100" spans="1:6" ht="18.75" x14ac:dyDescent="0.3">
      <c r="A100" s="24"/>
      <c r="B100" s="24"/>
      <c r="C100" s="24"/>
      <c r="D100" s="24"/>
      <c r="E100" s="24"/>
      <c r="F100" s="26"/>
    </row>
    <row r="101" spans="1:6" ht="18.75" x14ac:dyDescent="0.3">
      <c r="A101" s="24"/>
      <c r="B101" s="24"/>
      <c r="C101" s="24"/>
      <c r="D101" s="24"/>
      <c r="E101" s="24"/>
      <c r="F101" s="26"/>
    </row>
    <row r="102" spans="1:6" ht="18" x14ac:dyDescent="0.25">
      <c r="F102" s="26"/>
    </row>
    <row r="103" spans="1:6" ht="18" x14ac:dyDescent="0.25">
      <c r="F103" s="26"/>
    </row>
    <row r="104" spans="1:6" ht="18" x14ac:dyDescent="0.25">
      <c r="F104" s="26"/>
    </row>
    <row r="105" spans="1:6" ht="18" x14ac:dyDescent="0.25">
      <c r="F105" s="26"/>
    </row>
    <row r="106" spans="1:6" ht="18" x14ac:dyDescent="0.25">
      <c r="F106" s="26"/>
    </row>
    <row r="107" spans="1:6" ht="18" x14ac:dyDescent="0.25">
      <c r="F107" s="26"/>
    </row>
    <row r="108" spans="1:6" ht="18" x14ac:dyDescent="0.25">
      <c r="F108" s="26"/>
    </row>
    <row r="109" spans="1:6" ht="18" x14ac:dyDescent="0.25">
      <c r="F109" s="26"/>
    </row>
    <row r="110" spans="1:6" ht="18" x14ac:dyDescent="0.25">
      <c r="F110" s="26"/>
    </row>
    <row r="111" spans="1:6" ht="18" x14ac:dyDescent="0.25">
      <c r="F111" s="26"/>
    </row>
    <row r="112" spans="1:6" ht="18" x14ac:dyDescent="0.25">
      <c r="F112" s="26"/>
    </row>
    <row r="113" spans="6:6" ht="18" x14ac:dyDescent="0.25">
      <c r="F113" s="26"/>
    </row>
    <row r="114" spans="6:6" ht="18" x14ac:dyDescent="0.25">
      <c r="F114" s="26"/>
    </row>
    <row r="115" spans="6:6" ht="18" x14ac:dyDescent="0.25">
      <c r="F115" s="26"/>
    </row>
    <row r="116" spans="6:6" ht="18" x14ac:dyDescent="0.25">
      <c r="F116" s="26"/>
    </row>
    <row r="117" spans="6:6" ht="18" x14ac:dyDescent="0.25">
      <c r="F117" s="26"/>
    </row>
    <row r="118" spans="6:6" ht="18" x14ac:dyDescent="0.25">
      <c r="F118" s="26"/>
    </row>
    <row r="119" spans="6:6" ht="18" x14ac:dyDescent="0.25">
      <c r="F119" s="26"/>
    </row>
    <row r="120" spans="6:6" ht="18" x14ac:dyDescent="0.25">
      <c r="F120" s="26"/>
    </row>
    <row r="121" spans="6:6" ht="18" x14ac:dyDescent="0.25">
      <c r="F121" s="26"/>
    </row>
    <row r="122" spans="6:6" ht="18" x14ac:dyDescent="0.25">
      <c r="F122" s="26"/>
    </row>
    <row r="123" spans="6:6" ht="18" x14ac:dyDescent="0.25">
      <c r="F123" s="26"/>
    </row>
    <row r="124" spans="6:6" ht="18" x14ac:dyDescent="0.25">
      <c r="F124" s="26"/>
    </row>
    <row r="125" spans="6:6" ht="18" x14ac:dyDescent="0.25">
      <c r="F125" s="26"/>
    </row>
    <row r="126" spans="6:6" ht="18" x14ac:dyDescent="0.25">
      <c r="F126" s="26"/>
    </row>
    <row r="127" spans="6:6" ht="18" x14ac:dyDescent="0.25">
      <c r="F127" s="26"/>
    </row>
    <row r="128" spans="6:6" ht="18" x14ac:dyDescent="0.25">
      <c r="F128" s="26"/>
    </row>
    <row r="129" spans="6:6" ht="18" x14ac:dyDescent="0.25">
      <c r="F129" s="26"/>
    </row>
    <row r="130" spans="6:6" ht="18" x14ac:dyDescent="0.25">
      <c r="F130" s="26"/>
    </row>
    <row r="131" spans="6:6" ht="18" x14ac:dyDescent="0.25">
      <c r="F131" s="26"/>
    </row>
    <row r="132" spans="6:6" ht="18" x14ac:dyDescent="0.25">
      <c r="F132" s="26"/>
    </row>
    <row r="133" spans="6:6" ht="18" x14ac:dyDescent="0.25">
      <c r="F133" s="26"/>
    </row>
    <row r="134" spans="6:6" ht="18" x14ac:dyDescent="0.25">
      <c r="F134" s="26"/>
    </row>
    <row r="135" spans="6:6" ht="18" x14ac:dyDescent="0.25">
      <c r="F135" s="26"/>
    </row>
    <row r="136" spans="6:6" ht="18" x14ac:dyDescent="0.25">
      <c r="F136" s="26"/>
    </row>
    <row r="137" spans="6:6" ht="18" x14ac:dyDescent="0.25">
      <c r="F137" s="26"/>
    </row>
    <row r="138" spans="6:6" ht="18" x14ac:dyDescent="0.25">
      <c r="F138" s="26"/>
    </row>
    <row r="139" spans="6:6" ht="18" x14ac:dyDescent="0.25">
      <c r="F139" s="26"/>
    </row>
    <row r="140" spans="6:6" ht="18" x14ac:dyDescent="0.25">
      <c r="F140" s="26"/>
    </row>
    <row r="141" spans="6:6" ht="18" x14ac:dyDescent="0.25">
      <c r="F141" s="26"/>
    </row>
    <row r="142" spans="6:6" ht="18" x14ac:dyDescent="0.25">
      <c r="F142" s="26"/>
    </row>
    <row r="143" spans="6:6" ht="18" x14ac:dyDescent="0.25">
      <c r="F143" s="26"/>
    </row>
    <row r="144" spans="6:6" ht="18" x14ac:dyDescent="0.25">
      <c r="F144" s="26"/>
    </row>
    <row r="145" spans="6:6" ht="18" x14ac:dyDescent="0.25">
      <c r="F145" s="26"/>
    </row>
    <row r="146" spans="6:6" ht="18" x14ac:dyDescent="0.25">
      <c r="F146" s="26"/>
    </row>
    <row r="147" spans="6:6" ht="18" x14ac:dyDescent="0.25">
      <c r="F147" s="26"/>
    </row>
    <row r="148" spans="6:6" ht="18" x14ac:dyDescent="0.25">
      <c r="F148" s="26"/>
    </row>
    <row r="149" spans="6:6" ht="18" x14ac:dyDescent="0.25">
      <c r="F149" s="26"/>
    </row>
    <row r="150" spans="6:6" ht="18" x14ac:dyDescent="0.25">
      <c r="F150" s="26"/>
    </row>
    <row r="151" spans="6:6" ht="18" x14ac:dyDescent="0.25">
      <c r="F151" s="26"/>
    </row>
    <row r="152" spans="6:6" ht="18" x14ac:dyDescent="0.25">
      <c r="F152" s="26"/>
    </row>
  </sheetData>
  <mergeCells count="12">
    <mergeCell ref="F11:F13"/>
    <mergeCell ref="C21:F21"/>
    <mergeCell ref="C1:F1"/>
    <mergeCell ref="D3:F3"/>
    <mergeCell ref="D4:F4"/>
    <mergeCell ref="A8:F8"/>
    <mergeCell ref="A9:F9"/>
    <mergeCell ref="A11:A12"/>
    <mergeCell ref="B11:B13"/>
    <mergeCell ref="C11:C12"/>
    <mergeCell ref="D11:D12"/>
    <mergeCell ref="E11:E12"/>
  </mergeCells>
  <printOptions horizontalCentered="1"/>
  <pageMargins left="0.51181102362204722" right="0.43307086614173229" top="0.43307086614173229" bottom="0.43307086614173229" header="0.31496062992125984" footer="0.39370078740157483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5</vt:i4>
      </vt:variant>
    </vt:vector>
  </HeadingPairs>
  <TitlesOfParts>
    <vt:vector size="12" baseType="lpstr">
      <vt:lpstr>тех.умови, погодження , прийман</vt:lpstr>
      <vt:lpstr>відключення, підключення</vt:lpstr>
      <vt:lpstr>повірка промисл.ліч</vt:lpstr>
      <vt:lpstr>повірка ліч_нас</vt:lpstr>
      <vt:lpstr>пуск</vt:lpstr>
      <vt:lpstr>монтаж_демонтаж</vt:lpstr>
      <vt:lpstr>довідки</vt:lpstr>
      <vt:lpstr>довідки!Область_печати</vt:lpstr>
      <vt:lpstr>монтаж_демонтаж!Область_печати</vt:lpstr>
      <vt:lpstr>'повірка ліч_нас'!Область_печати</vt:lpstr>
      <vt:lpstr>'повірка промисл.ліч'!Область_печати</vt:lpstr>
      <vt:lpstr>пуск!Область_печати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Чечуй Ніна Михайлівна</dc:creator>
  <cp:lastModifiedBy>Чечуй Ніна Михайлівна</cp:lastModifiedBy>
  <cp:lastPrinted>2020-09-14T12:55:13Z</cp:lastPrinted>
  <dcterms:created xsi:type="dcterms:W3CDTF">2020-09-14T12:19:57Z</dcterms:created>
  <dcterms:modified xsi:type="dcterms:W3CDTF">2024-03-26T12:27:49Z</dcterms:modified>
</cp:coreProperties>
</file>